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 activeTab="5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<sst xmlns="http://schemas.openxmlformats.org/spreadsheetml/2006/main" count="979" uniqueCount="678">
  <si>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</si>
  <si>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</si>
  <si>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</si>
  <si>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</si>
  <si>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</si>
  <si>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</si>
  <si>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</si>
  <si>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</si>
  <si>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</si>
  <si>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</si>
  <si>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</si>
  <si>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</si>
  <si>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</si>
  <si>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</si>
  <si>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</si>
  <si>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</si>
  <si>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</si>
  <si>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</si>
  <si>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</si>
  <si>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</si>
  <si>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</si>
  <si>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</si>
  <si>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</si>
  <si>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</si>
  <si>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</si>
  <si>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</si>
  <si>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</si>
  <si>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</si>
  <si>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</si>
  <si>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</si>
  <si>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</si>
  <si>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</si>
  <si>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</si>
  <si>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</si>
  <si>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</si>
  <si>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</si>
  <si>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</si>
  <si>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</si>
  <si>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</si>
  <si>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</si>
  <si>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</si>
  <si>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</si>
  <si>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</si>
  <si>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</si>
  <si>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</si>
  <si>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</si>
  <si>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</si>
  <si>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</si>
  <si>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</si>
  <si>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</si>
  <si>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</si>
  <si>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</si>
  <si>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</si>
  <si>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</si>
  <si>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</si>
  <si>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</si>
  <si>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</si>
  <si>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</si>
  <si>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</si>
  <si>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</si>
  <si>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</si>
  <si>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</si>
  <si>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</si>
  <si>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</si>
  <si>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</si>
  <si>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</si>
  <si>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</si>
  <si>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</si>
  <si>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</si>
  <si>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</si>
  <si>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</si>
  <si>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</si>
  <si>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</si>
  <si>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</si>
  <si>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</si>
  <si>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</si>
  <si>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</si>
  <si>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</si>
  <si>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</si>
  <si>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</si>
  <si>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</si>
  <si>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</si>
  <si>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</si>
  <si>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</si>
  <si>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</si>
  <si>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</si>
  <si>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</si>
  <si>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</si>
  <si>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</si>
  <si>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</si>
  <si>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</si>
  <si>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</si>
  <si>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</si>
  <si>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</si>
  <si>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</si>
  <si>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</si>
  <si>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</si>
  <si>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</si>
  <si>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</si>
  <si>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</si>
  <si>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</si>
  <si>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</si>
  <si>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</si>
  <si>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</si>
  <si>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</si>
  <si>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</si>
  <si>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</si>
  <si>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</si>
  <si>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</si>
  <si>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</si>
  <si>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</si>
  <si>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</si>
  <si>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</si>
  <si>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</si>
  <si>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</si>
  <si>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</si>
  <si>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</si>
  <si>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</si>
  <si>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</si>
  <si>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</si>
  <si>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</si>
  <si>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</si>
  <si>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</si>
  <si>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</si>
  <si>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</si>
  <si>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</si>
  <si>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</si>
  <si>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</si>
  <si>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</si>
  <si>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</si>
  <si>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</si>
  <si>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</si>
  <si>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</si>
  <si>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</si>
  <si>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</si>
  <si>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</si>
  <si>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</si>
  <si>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</si>
  <si>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</si>
  <si>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</si>
  <si>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</si>
  <si>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</si>
  <si>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</si>
  <si>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</si>
  <si>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</si>
  <si>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</si>
  <si>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</si>
  <si>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</si>
  <si>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</si>
  <si>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</si>
  <si>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</si>
  <si>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</si>
  <si>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</si>
  <si>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</si>
  <si>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</si>
  <si>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</si>
  <si>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</si>
  <si>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</si>
  <si>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</si>
  <si>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</si>
  <si>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</si>
  <si>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</si>
  <si>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</si>
  <si>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</si>
  <si>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</si>
  <si>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</si>
  <si>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</si>
  <si>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</si>
  <si>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</si>
  <si>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</si>
  <si>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</si>
  <si>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</si>
  <si>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</si>
  <si>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</si>
  <si>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</si>
  <si>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</si>
  <si>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</si>
  <si>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</si>
  <si>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</si>
  <si>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</si>
  <si>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</si>
  <si>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</si>
  <si>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</si>
  <si>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</si>
  <si>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</si>
  <si>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</si>
  <si>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</si>
  <si>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</si>
  <si>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</si>
  <si>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</si>
  <si>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</si>
  <si>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</si>
  <si>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</si>
  <si>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</si>
  <si>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</si>
  <si>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</si>
  <si>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</si>
  <si>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</si>
  <si>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</si>
  <si>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</si>
  <si>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</si>
  <si>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</si>
  <si>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</si>
  <si>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</si>
  <si>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</si>
  <si>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</si>
  <si>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</si>
  <si>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</si>
  <si>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</si>
  <si>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</si>
  <si>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</si>
  <si>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</si>
  <si>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</si>
  <si>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</si>
  <si>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</si>
  <si>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</si>
  <si>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</si>
  <si>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</si>
  <si>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</si>
  <si>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</si>
  <si>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</si>
  <si>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</si>
  <si>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</si>
  <si>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</si>
  <si>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</si>
  <si>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</si>
  <si>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</si>
  <si>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</si>
  <si>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</si>
  <si>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</si>
  <si>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</si>
  <si>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</si>
  <si>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</si>
  <si>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</si>
  <si>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</si>
  <si>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</si>
  <si>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</si>
  <si>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</si>
  <si>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</si>
  <si>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</si>
  <si>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</si>
  <si>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</si>
  <si>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</si>
  <si>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</si>
  <si>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</si>
  <si>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</si>
  <si>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</si>
  <si>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</si>
  <si>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</si>
  <si>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</si>
  <si>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</si>
  <si>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</si>
  <si>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</si>
  <si>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</si>
  <si>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</si>
  <si>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</si>
  <si>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</si>
  <si>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</si>
  <si>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</si>
  <si>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</si>
  <si>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</si>
  <si>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</si>
  <si>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</si>
  <si>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</si>
  <si>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</si>
  <si>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</si>
  <si>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</si>
  <si>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</si>
  <si>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</si>
  <si>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</si>
  <si>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</si>
  <si>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</si>
  <si>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</si>
  <si>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</si>
  <si>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</si>
  <si>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</si>
  <si>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</si>
  <si>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</si>
  <si>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</si>
  <si>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</si>
  <si>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</si>
  <si>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</si>
  <si>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</si>
  <si>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</si>
  <si>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</si>
  <si>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</si>
  <si>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</si>
  <si>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</si>
  <si>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</si>
  <si>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</si>
  <si>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</si>
  <si>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</si>
  <si>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</si>
  <si>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</si>
  <si>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</si>
  <si>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</si>
  <si>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</si>
  <si>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</si>
  <si>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</si>
  <si>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</si>
  <si>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</si>
  <si>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</si>
  <si>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</si>
  <si>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</si>
  <si>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</si>
  <si>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</si>
  <si>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</si>
  <si>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</si>
  <si>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</si>
  <si>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</si>
  <si>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</si>
  <si>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</si>
  <si>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</si>
  <si>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</si>
  <si>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</si>
  <si>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</si>
  <si>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</si>
  <si>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</si>
  <si>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</si>
  <si>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</si>
  <si>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</si>
  <si>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</si>
  <si>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</si>
  <si>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</si>
  <si>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</si>
  <si>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</si>
  <si>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</si>
  <si>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</si>
  <si>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</si>
  <si>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</si>
  <si>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</si>
  <si>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</si>
  <si>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</si>
  <si>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</si>
  <si>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</si>
  <si>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</si>
  <si>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</si>
  <si>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</si>
  <si>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</si>
  <si>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</si>
  <si>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</si>
  <si>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</si>
  <si>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</si>
  <si>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</si>
  <si>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</si>
  <si>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</si>
  <si>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</si>
  <si>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</si>
  <si>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</si>
  <si>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</si>
  <si>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</si>
  <si>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</si>
  <si>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</si>
  <si>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</si>
  <si>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</si>
  <si>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</si>
  <si>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</si>
  <si>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</si>
  <si>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</si>
  <si>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</si>
  <si>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</si>
  <si>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</si>
  <si>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</si>
  <si>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</si>
  <si>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</si>
  <si>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</si>
  <si>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</si>
  <si>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</si>
  <si>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</si>
  <si>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</si>
  <si>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</si>
  <si>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</si>
  <si>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</si>
  <si>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</si>
  <si>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</si>
  <si>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</si>
  <si>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</si>
  <si>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</si>
  <si>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</si>
  <si>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</si>
  <si>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</si>
  <si>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</si>
  <si>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</si>
  <si>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</si>
  <si>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</si>
  <si>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</si>
  <si>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</si>
  <si>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</si>
  <si>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</si>
  <si>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</si>
  <si>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</si>
  <si>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</si>
  <si>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</si>
  <si>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</si>
  <si>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</si>
  <si>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</si>
  <si>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</si>
  <si>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</si>
  <si>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</si>
  <si>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</si>
  <si>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</si>
  <si>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</si>
  <si>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</si>
  <si>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</si>
  <si>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</si>
  <si>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</si>
  <si>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</si>
  <si>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</si>
  <si>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</si>
  <si>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</si>
  <si>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</si>
  <si>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</si>
  <si>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</si>
  <si>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</si>
  <si>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</si>
  <si>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</si>
  <si>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</si>
  <si>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</si>
  <si>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</si>
  <si>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</si>
  <si>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</si>
  <si>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</si>
  <si>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</si>
  <si>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</si>
  <si>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</si>
  <si>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</si>
  <si>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</si>
  <si>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</si>
  <si>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</si>
  <si>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</si>
  <si>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</si>
  <si>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</si>
  <si>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</si>
  <si>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</si>
  <si>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</si>
  <si>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</si>
  <si>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</si>
  <si>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</si>
  <si>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</si>
  <si>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</si>
  <si>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</si>
  <si>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</si>
  <si>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</si>
  <si>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</si>
  <si>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</si>
  <si>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</si>
  <si>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</si>
  <si>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</si>
  <si>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</si>
  <si>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</si>
  <si>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</si>
  <si>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</si>
  <si>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</si>
  <si>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</si>
  <si>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</si>
  <si>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</si>
  <si>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</si>
  <si>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</si>
  <si>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</si>
  <si>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</si>
  <si>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</si>
  <si>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</si>
  <si>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</si>
  <si>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</si>
  <si>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</si>
  <si>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</si>
  <si>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</si>
  <si>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</si>
  <si>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</si>
  <si>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</si>
  <si>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</si>
  <si>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</si>
  <si>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</si>
  <si>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</si>
  <si>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</si>
  <si>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</si>
  <si>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</si>
  <si>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</si>
  <si>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</si>
  <si>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</si>
  <si>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</si>
  <si>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</si>
  <si>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</si>
  <si>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</si>
  <si>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</si>
  <si>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</si>
  <si>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</si>
  <si>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</si>
  <si>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</si>
  <si>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</si>
  <si>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</si>
  <si>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</si>
  <si>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</si>
  <si>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</si>
  <si>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</si>
  <si>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</si>
  <si>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</si>
  <si>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</si>
  <si>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</si>
  <si>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</si>
  <si>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</si>
  <si>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</si>
  <si>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</si>
  <si>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</si>
  <si>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</si>
  <si>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</si>
  <si>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</si>
  <si>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</si>
  <si>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</si>
  <si>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</si>
  <si>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</si>
  <si>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</si>
  <si>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</si>
  <si>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</si>
  <si>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</si>
  <si>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</si>
  <si>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</si>
  <si>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</si>
  <si>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</si>
  <si>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</si>
  <si>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</si>
  <si>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</si>
  <si>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</si>
  <si>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</si>
  <si>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</si>
  <si>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</si>
  <si>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</si>
  <si>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</si>
  <si>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</si>
  <si>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</si>
  <si>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</si>
  <si>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</si>
  <si>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</si>
  <si>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</si>
  <si>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</si>
  <si>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</si>
  <si>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</si>
  <si>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</si>
  <si>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</si>
  <si>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</si>
  <si>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</si>
  <si>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</si>
  <si>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</si>
  <si>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</si>
  <si>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</si>
  <si>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</si>
  <si>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</si>
  <si>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</si>
  <si>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</si>
  <si>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</si>
  <si>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</si>
  <si>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</si>
  <si>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</si>
  <si>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</si>
  <si>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</si>
  <si>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</si>
  <si>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</si>
  <si>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</si>
  <si>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</si>
  <si>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</si>
  <si>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</si>
  <si>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</si>
  <si>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</si>
  <si>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</si>
  <si>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</si>
  <si>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</si>
  <si>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</si>
  <si>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</si>
  <si>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</si>
  <si>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</si>
  <si>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</si>
  <si>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</si>
  <si>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</si>
  <si>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</si>
  <si>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</si>
  <si>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</si>
  <si>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</si>
  <si>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</si>
  <si>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</si>
  <si>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</si>
  <si>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</si>
  <si>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</si>
  <si>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</si>
  <si>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</si>
  <si>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</si>
  <si>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</si>
  <si>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</si>
  <si>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</si>
  <si>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</si>
  <si>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</si>
  <si>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</si>
  <si>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</si>
  <si>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</si>
  <si>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</si>
  <si>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</si>
  <si>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</si>
  <si>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</si>
  <si>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</si>
  <si>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</si>
  <si>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</si>
  <si>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</si>
  <si>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</si>
  <si>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</si>
  <si>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</si>
  <si>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</si>
  <si>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</si>
  <si>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</si>
  <si>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</si>
  <si>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</si>
  <si>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</si>
  <si>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</si>
  <si>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</si>
  <si>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</si>
  <si>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</si>
  <si>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</si>
  <si>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</si>
  <si>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</si>
  <si>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</si>
  <si>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</si>
  <si>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</si>
  <si>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</si>
  <si>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</si>
  <si>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</si>
  <si>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</si>
  <si>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</si>
  <si>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</si>
  <si>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</si>
  <si>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</si>
  <si>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</si>
  <si>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</si>
  <si>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</si>
  <si>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</si>
  <si>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</si>
  <si>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</si>
  <si>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</si>
  <si>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</si>
  <si>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</si>
  <si>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</si>
  <si>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</si>
  <si>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</si>
  <si>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</si>
  <si>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</si>
  <si>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</si>
  <si>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</si>
  <si>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</si>
  <si>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</si>
  <si>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</si>
  <si>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</si>
  <si>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</si>
  <si>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</si>
  <si>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</si>
  <si>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</si>
  <si>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</si>
  <si>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</si>
  <si>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</si>
  <si>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</si>
  <si>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</si>
  <si>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</si>
  <si>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</si>
  <si>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</si>
  <si>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</si>
  <si>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</si>
  <si>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</si>
  <si>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</si>
  <si>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</si>
  <si>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</si>
  <si>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</si>
  <si>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</si>
  <si>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</si>
  <si>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</si>
  <si>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</si>
  <si>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</si>
  <si>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Comité Municipal de Agua Potable y Alcantarillado de Juventino Rosas</t>
  </si>
  <si>
    <t>Correspondiente del 1 de Enero 30 de Septiembre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</si>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</sst>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5">
    <cellStyle name="=C:\WINNT\SYSTEM32\COMMAND.COM" xfId="21"/>
    <cellStyle name="Euro" xfId="22"/>
    <cellStyle name="Hipervínculo" xfId="11" builtinId="8"/>
    <cellStyle name="Millares" xfId="18" builtinId="3"/>
    <cellStyle name="Millares 2" xfId="1"/>
    <cellStyle name="Millares 2 2" xfId="15"/>
    <cellStyle name="Millares 2 2 2" xfId="24"/>
    <cellStyle name="Millares 2 3" xfId="16"/>
    <cellStyle name="Millares 2 3 2" xfId="25"/>
    <cellStyle name="Millares 2 4" xfId="34"/>
    <cellStyle name="Millares 2 5" xfId="23"/>
    <cellStyle name="Millares 3" xfId="19"/>
    <cellStyle name="Millares 3 2" xfId="26"/>
    <cellStyle name="Millares 4" xfId="17"/>
    <cellStyle name="Moneda 2" xfId="2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9"/>
    <cellStyle name="Normal 4 3" xfId="28"/>
    <cellStyle name="Normal 5" xfId="5"/>
    <cellStyle name="Normal 5 2" xfId="31"/>
    <cellStyle name="Normal 5 3" xfId="30"/>
    <cellStyle name="Normal 56" xfId="6"/>
    <cellStyle name="Normal 6" xfId="32"/>
    <cellStyle name="Normal 6 2" xfId="33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7" sqref="B47:F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672</v>
      </c>
      <c r="B1" s="170"/>
      <c r="C1" s="17"/>
      <c r="D1" s="14" t="s">
        <v>614</v>
      </c>
      <c r="E1" s="15">
        <v>2022</v>
      </c>
    </row>
    <row r="2" spans="1:5" ht="18.95" customHeight="1" x14ac:dyDescent="0.2">
      <c r="A2" s="171" t="s">
        <v>613</v>
      </c>
      <c r="B2" s="171"/>
      <c r="C2" s="36"/>
      <c r="D2" s="14" t="s">
        <v>615</v>
      </c>
      <c r="E2" s="17" t="s">
        <v>620</v>
      </c>
    </row>
    <row r="3" spans="1:5" ht="18.95" customHeight="1" x14ac:dyDescent="0.2">
      <c r="A3" s="172" t="s">
        <v>673</v>
      </c>
      <c r="B3" s="172"/>
      <c r="C3" s="17"/>
      <c r="D3" s="14" t="s">
        <v>616</v>
      </c>
      <c r="E3" s="15">
        <v>3</v>
      </c>
    </row>
    <row r="4" spans="1:5" s="93" customFormat="1" ht="18.95" customHeight="1" x14ac:dyDescent="0.2">
      <c r="A4" s="172" t="s">
        <v>635</v>
      </c>
      <c r="B4" s="172"/>
      <c r="C4" s="172"/>
      <c r="D4" s="172"/>
      <c r="E4" s="172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ht="10.15" x14ac:dyDescent="0.2">
      <c r="A33" s="7"/>
      <c r="B33" s="10"/>
    </row>
    <row r="34" spans="1:5" ht="10.1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ht="10.15" x14ac:dyDescent="0.2">
      <c r="A37" s="7"/>
      <c r="B37" s="10"/>
    </row>
    <row r="38" spans="1:5" ht="10.15" x14ac:dyDescent="0.2">
      <c r="A38" s="7"/>
      <c r="B38" s="8" t="s">
        <v>46</v>
      </c>
    </row>
    <row r="39" spans="1:5" ht="10.15" x14ac:dyDescent="0.2">
      <c r="A39" s="7" t="s">
        <v>47</v>
      </c>
      <c r="B39" s="46" t="s">
        <v>32</v>
      </c>
    </row>
    <row r="40" spans="1:5" ht="10.15" x14ac:dyDescent="0.2">
      <c r="A40" s="7"/>
      <c r="B40" s="46" t="s">
        <v>636</v>
      </c>
    </row>
    <row r="41" spans="1:5" ht="10.9" thickBot="1" x14ac:dyDescent="0.25">
      <c r="A41" s="11"/>
      <c r="B41" s="12"/>
    </row>
    <row r="43" spans="1:5" x14ac:dyDescent="0.2">
      <c r="B43" s="93" t="s">
        <v>637</v>
      </c>
    </row>
    <row r="44" spans="1:5" s="93" customFormat="1" x14ac:dyDescent="0.2"/>
    <row r="45" spans="1:5" s="93" customFormat="1" x14ac:dyDescent="0.2"/>
    <row r="47" spans="1:5" x14ac:dyDescent="0.2">
      <c r="B47" s="168" t="s">
        <v>674</v>
      </c>
      <c r="C47" s="167" t="s">
        <v>675</v>
      </c>
      <c r="D47" s="167"/>
      <c r="E47" s="93"/>
    </row>
    <row r="48" spans="1:5" ht="22.5" customHeight="1" x14ac:dyDescent="0.2">
      <c r="B48" s="168" t="s">
        <v>676</v>
      </c>
      <c r="C48" s="169" t="s">
        <v>677</v>
      </c>
      <c r="D48" s="169"/>
      <c r="E48" s="169"/>
    </row>
  </sheetData>
  <sheetProtection formatCells="0" formatColumns="0" formatRows="0" autoFilter="0" pivotTables="0"/>
  <mergeCells count="5">
    <mergeCell ref="C48:E48"/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C27" sqref="A1:E27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7" t="s">
        <v>672</v>
      </c>
      <c r="B1" s="178"/>
      <c r="C1" s="179"/>
    </row>
    <row r="2" spans="1:3" s="37" customFormat="1" ht="18" customHeight="1" x14ac:dyDescent="0.25">
      <c r="A2" s="180" t="s">
        <v>625</v>
      </c>
      <c r="B2" s="181"/>
      <c r="C2" s="182"/>
    </row>
    <row r="3" spans="1:3" s="37" customFormat="1" ht="18" customHeight="1" x14ac:dyDescent="0.3">
      <c r="A3" s="180" t="s">
        <v>673</v>
      </c>
      <c r="B3" s="183"/>
      <c r="C3" s="182"/>
    </row>
    <row r="4" spans="1:3" s="40" customFormat="1" ht="18" customHeight="1" x14ac:dyDescent="0.2">
      <c r="A4" s="184" t="s">
        <v>626</v>
      </c>
      <c r="B4" s="185"/>
      <c r="C4" s="186"/>
    </row>
    <row r="5" spans="1:3" s="38" customFormat="1" x14ac:dyDescent="0.2">
      <c r="A5" s="58" t="s">
        <v>525</v>
      </c>
      <c r="B5" s="58"/>
      <c r="C5" s="145">
        <v>27504429.210000001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5" x14ac:dyDescent="0.2">
      <c r="A17" s="70">
        <v>3.2</v>
      </c>
      <c r="B17" s="63" t="s">
        <v>534</v>
      </c>
      <c r="C17" s="147">
        <v>0</v>
      </c>
    </row>
    <row r="18" spans="1:5" ht="10.15" x14ac:dyDescent="0.2">
      <c r="A18" s="70">
        <v>3.3</v>
      </c>
      <c r="B18" s="65" t="s">
        <v>535</v>
      </c>
      <c r="C18" s="148">
        <v>0</v>
      </c>
    </row>
    <row r="19" spans="1:5" ht="10.15" x14ac:dyDescent="0.2">
      <c r="A19" s="59"/>
      <c r="B19" s="71"/>
      <c r="C19" s="72"/>
    </row>
    <row r="20" spans="1:5" ht="10.15" x14ac:dyDescent="0.2">
      <c r="A20" s="73" t="s">
        <v>82</v>
      </c>
      <c r="B20" s="73"/>
      <c r="C20" s="145">
        <f>C5+C7-C15</f>
        <v>27504429.210000001</v>
      </c>
    </row>
    <row r="22" spans="1:5" ht="10.15" x14ac:dyDescent="0.2">
      <c r="B22" s="39" t="s">
        <v>637</v>
      </c>
    </row>
    <row r="24" spans="1:5" ht="10.15" x14ac:dyDescent="0.2"/>
    <row r="26" spans="1:5" x14ac:dyDescent="0.2">
      <c r="B26" s="168" t="s">
        <v>674</v>
      </c>
      <c r="C26" s="175" t="s">
        <v>675</v>
      </c>
      <c r="D26" s="175"/>
      <c r="E26" s="175"/>
    </row>
    <row r="27" spans="1:5" ht="22.5" x14ac:dyDescent="0.2">
      <c r="B27" s="168" t="s">
        <v>676</v>
      </c>
      <c r="C27" s="169" t="s">
        <v>677</v>
      </c>
      <c r="D27" s="169"/>
      <c r="E27" s="169"/>
    </row>
  </sheetData>
  <mergeCells count="6">
    <mergeCell ref="C27:E27"/>
    <mergeCell ref="A1:C1"/>
    <mergeCell ref="A2:C2"/>
    <mergeCell ref="A3:C3"/>
    <mergeCell ref="A4:C4"/>
    <mergeCell ref="C26:E26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7" t="s">
        <v>672</v>
      </c>
      <c r="B1" s="188"/>
      <c r="C1" s="189"/>
    </row>
    <row r="2" spans="1:3" s="41" customFormat="1" ht="18.95" customHeight="1" x14ac:dyDescent="0.25">
      <c r="A2" s="190" t="s">
        <v>627</v>
      </c>
      <c r="B2" s="191"/>
      <c r="C2" s="192"/>
    </row>
    <row r="3" spans="1:3" s="41" customFormat="1" ht="18.95" customHeight="1" x14ac:dyDescent="0.25">
      <c r="A3" s="190" t="s">
        <v>673</v>
      </c>
      <c r="B3" s="193"/>
      <c r="C3" s="192"/>
    </row>
    <row r="4" spans="1:3" s="42" customFormat="1" ht="10.15" x14ac:dyDescent="0.2">
      <c r="A4" s="184" t="s">
        <v>626</v>
      </c>
      <c r="B4" s="185"/>
      <c r="C4" s="186"/>
    </row>
    <row r="5" spans="1:3" ht="10.15" x14ac:dyDescent="0.2">
      <c r="A5" s="84" t="s">
        <v>538</v>
      </c>
      <c r="B5" s="58"/>
      <c r="C5" s="149">
        <v>0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27504429.209999997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150773.73000000001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23694940.629999999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1559348.22</v>
      </c>
    </row>
    <row r="26" spans="1:3" x14ac:dyDescent="0.2">
      <c r="A26" s="90" t="s">
        <v>553</v>
      </c>
      <c r="B26" s="77" t="s">
        <v>554</v>
      </c>
      <c r="C26" s="150">
        <v>2099366.63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-27504429.209999997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41" sqref="G4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6" t="s">
        <v>672</v>
      </c>
      <c r="B1" s="194"/>
      <c r="C1" s="194"/>
      <c r="D1" s="194"/>
      <c r="E1" s="194"/>
      <c r="F1" s="194"/>
      <c r="G1" s="27" t="s">
        <v>617</v>
      </c>
      <c r="H1" s="28">
        <v>2022</v>
      </c>
    </row>
    <row r="2" spans="1:10" ht="18.95" customHeight="1" x14ac:dyDescent="0.2">
      <c r="A2" s="176" t="s">
        <v>628</v>
      </c>
      <c r="B2" s="194"/>
      <c r="C2" s="194"/>
      <c r="D2" s="194"/>
      <c r="E2" s="194"/>
      <c r="F2" s="194"/>
      <c r="G2" s="27" t="s">
        <v>618</v>
      </c>
      <c r="H2" s="28" t="s">
        <v>620</v>
      </c>
    </row>
    <row r="3" spans="1:10" ht="18.95" customHeight="1" x14ac:dyDescent="0.2">
      <c r="A3" s="195" t="s">
        <v>673</v>
      </c>
      <c r="B3" s="196"/>
      <c r="C3" s="196"/>
      <c r="D3" s="196"/>
      <c r="E3" s="196"/>
      <c r="F3" s="196"/>
      <c r="G3" s="27" t="s">
        <v>619</v>
      </c>
      <c r="H3" s="28">
        <v>3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60137889.140000001</v>
      </c>
      <c r="E40" s="34">
        <v>-30068944.57</v>
      </c>
      <c r="F40" s="34">
        <f t="shared" si="0"/>
        <v>30068944.57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79346643.299999997</v>
      </c>
      <c r="E41" s="34">
        <v>-88845780.079999998</v>
      </c>
      <c r="F41" s="34">
        <f t="shared" si="0"/>
        <v>-9499136.7800000012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11869242.84</v>
      </c>
      <c r="E42" s="34">
        <v>-4934621.42</v>
      </c>
      <c r="F42" s="34">
        <f t="shared" si="0"/>
        <v>6934621.4199999999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61181725.409999996</v>
      </c>
      <c r="E43" s="34">
        <v>-61181725.409999996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16838648.100000001</v>
      </c>
      <c r="E44" s="34">
        <v>-44343077.310000002</v>
      </c>
      <c r="F44" s="34">
        <f t="shared" si="0"/>
        <v>-27504429.210000001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-30068944.57</v>
      </c>
      <c r="F45" s="34">
        <f t="shared" si="0"/>
        <v>-30068944.57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135576469.72999999</v>
      </c>
      <c r="E46" s="34">
        <v>-127157267.52</v>
      </c>
      <c r="F46" s="34">
        <f t="shared" si="0"/>
        <v>8419202.2099999934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58320404.640000001</v>
      </c>
      <c r="E47" s="34">
        <v>-65255026.060000002</v>
      </c>
      <c r="F47" s="34">
        <f t="shared" si="0"/>
        <v>-6934621.4200000018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94968671.319999993</v>
      </c>
      <c r="E48" s="34">
        <v>-90043579.769999996</v>
      </c>
      <c r="F48" s="34">
        <f t="shared" si="0"/>
        <v>4925091.549999997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75922889.109999999</v>
      </c>
      <c r="E49" s="34">
        <v>-75922889.109999999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75922889.109999999</v>
      </c>
      <c r="E50" s="34">
        <v>-75922889.109999999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49791080.670000002</v>
      </c>
      <c r="E51" s="34">
        <v>-26131808.440000001</v>
      </c>
      <c r="F51" s="34">
        <f t="shared" si="0"/>
        <v>23659272.23</v>
      </c>
    </row>
    <row r="53" spans="1:6" x14ac:dyDescent="0.2">
      <c r="B53" s="29" t="s">
        <v>637</v>
      </c>
    </row>
    <row r="56" spans="1:6" x14ac:dyDescent="0.2">
      <c r="B56" s="166" t="s">
        <v>674</v>
      </c>
      <c r="E56" s="175" t="s">
        <v>675</v>
      </c>
      <c r="F56" s="175"/>
    </row>
    <row r="57" spans="1:6" ht="22.5" x14ac:dyDescent="0.2">
      <c r="B57" s="166" t="s">
        <v>676</v>
      </c>
      <c r="E57" s="169" t="s">
        <v>677</v>
      </c>
      <c r="F57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56:F56"/>
    <mergeCell ref="E57:F57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7" t="s">
        <v>34</v>
      </c>
      <c r="B5" s="197"/>
      <c r="C5" s="197"/>
      <c r="D5" s="197"/>
      <c r="E5" s="197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8" t="s">
        <v>36</v>
      </c>
      <c r="C10" s="198"/>
      <c r="D10" s="198"/>
      <c r="E10" s="198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8" t="s">
        <v>38</v>
      </c>
      <c r="C12" s="198"/>
      <c r="D12" s="198"/>
      <c r="E12" s="198"/>
    </row>
    <row r="13" spans="1:8" s="119" customFormat="1" ht="26.1" customHeight="1" x14ac:dyDescent="0.2">
      <c r="A13" s="123" t="s">
        <v>603</v>
      </c>
      <c r="B13" s="198" t="s">
        <v>39</v>
      </c>
      <c r="C13" s="198"/>
      <c r="D13" s="198"/>
      <c r="E13" s="198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24" zoomScale="106" zoomScaleNormal="106" workbookViewId="0">
      <selection activeCell="B151" sqref="B151:E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3" t="s">
        <v>672</v>
      </c>
      <c r="B1" s="174"/>
      <c r="C1" s="174"/>
      <c r="D1" s="174"/>
      <c r="E1" s="174"/>
      <c r="F1" s="174"/>
      <c r="G1" s="14" t="s">
        <v>617</v>
      </c>
      <c r="H1" s="25">
        <v>2022</v>
      </c>
    </row>
    <row r="2" spans="1:8" s="16" customFormat="1" ht="18.95" customHeight="1" x14ac:dyDescent="0.25">
      <c r="A2" s="173" t="s">
        <v>621</v>
      </c>
      <c r="B2" s="174"/>
      <c r="C2" s="174"/>
      <c r="D2" s="174"/>
      <c r="E2" s="174"/>
      <c r="F2" s="174"/>
      <c r="G2" s="14" t="s">
        <v>618</v>
      </c>
      <c r="H2" s="25" t="s">
        <v>620</v>
      </c>
    </row>
    <row r="3" spans="1:8" s="16" customFormat="1" ht="18.95" customHeight="1" x14ac:dyDescent="0.3">
      <c r="A3" s="173" t="s">
        <v>673</v>
      </c>
      <c r="B3" s="174"/>
      <c r="C3" s="174"/>
      <c r="D3" s="174"/>
      <c r="E3" s="174"/>
      <c r="F3" s="174"/>
      <c r="G3" s="14" t="s">
        <v>619</v>
      </c>
      <c r="H3" s="25">
        <v>3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ht="10.15" x14ac:dyDescent="0.2">
      <c r="A10" s="22">
        <v>1121</v>
      </c>
      <c r="B10" s="20" t="s">
        <v>199</v>
      </c>
      <c r="C10" s="24">
        <v>2429991.15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133477.41</v>
      </c>
      <c r="D15" s="24">
        <v>133368.39000000001</v>
      </c>
      <c r="E15" s="24">
        <v>138791.92000000001</v>
      </c>
      <c r="F15" s="24">
        <v>138870.82999999999</v>
      </c>
      <c r="G15" s="24">
        <v>139881.92000000001</v>
      </c>
    </row>
    <row r="16" spans="1:8" ht="10.15" x14ac:dyDescent="0.2">
      <c r="A16" s="22">
        <v>1124</v>
      </c>
      <c r="B16" s="20" t="s">
        <v>202</v>
      </c>
      <c r="C16" s="24">
        <v>118938.66</v>
      </c>
      <c r="D16" s="24">
        <v>30378.66</v>
      </c>
      <c r="E16" s="24">
        <v>30378.66</v>
      </c>
      <c r="F16" s="24">
        <v>30378.66</v>
      </c>
      <c r="G16" s="24">
        <v>798.66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218808.04</v>
      </c>
      <c r="D20" s="24">
        <v>218808.04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27752</v>
      </c>
      <c r="D21" s="24">
        <v>27752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18136714.260000002</v>
      </c>
      <c r="D23" s="24">
        <v>18136714.260000002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505284.46</v>
      </c>
      <c r="D27" s="24">
        <v>505284.46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ht="10.15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15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227</v>
      </c>
      <c r="C50" s="24">
        <v>0</v>
      </c>
    </row>
    <row r="52" spans="1:9" ht="10.15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28664727.809999999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887045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23128629.079999998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1130822.29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3518231.44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11265790.27</v>
      </c>
      <c r="D62" s="24">
        <f t="shared" ref="D62:E62" si="0">SUM(D63:D70)</f>
        <v>0</v>
      </c>
      <c r="E62" s="24">
        <f t="shared" si="0"/>
        <v>-3363300.8</v>
      </c>
    </row>
    <row r="63" spans="1:9" x14ac:dyDescent="0.2">
      <c r="A63" s="22">
        <v>1241</v>
      </c>
      <c r="B63" s="20" t="s">
        <v>239</v>
      </c>
      <c r="C63" s="24">
        <v>1027233.67</v>
      </c>
      <c r="D63" s="24">
        <v>0</v>
      </c>
      <c r="E63" s="24">
        <v>-395518.55</v>
      </c>
    </row>
    <row r="64" spans="1:9" x14ac:dyDescent="0.2">
      <c r="A64" s="22">
        <v>1242</v>
      </c>
      <c r="B64" s="20" t="s">
        <v>240</v>
      </c>
      <c r="C64" s="24">
        <v>1904.44</v>
      </c>
      <c r="D64" s="24">
        <v>0</v>
      </c>
      <c r="E64" s="24">
        <v>-1507.68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835829.67</v>
      </c>
      <c r="D66" s="24">
        <v>0</v>
      </c>
      <c r="E66" s="24">
        <v>-29301.72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9400822.4900000002</v>
      </c>
      <c r="D68" s="24">
        <v>0</v>
      </c>
      <c r="E68" s="24">
        <v>-2936972.85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40009.14</v>
      </c>
      <c r="D74" s="24">
        <f>SUM(D75:D79)</f>
        <v>0</v>
      </c>
      <c r="E74" s="24">
        <f>SUM(E75:E79)</f>
        <v>5864.05</v>
      </c>
    </row>
    <row r="75" spans="1:9" x14ac:dyDescent="0.2">
      <c r="A75" s="22">
        <v>1251</v>
      </c>
      <c r="B75" s="20" t="s">
        <v>249</v>
      </c>
      <c r="C75" s="24">
        <v>40009.14</v>
      </c>
      <c r="D75" s="24">
        <v>0</v>
      </c>
      <c r="E75" s="24">
        <v>5864.05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2626960.2599999998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2553960.2599999998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73000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4421878.04</v>
      </c>
      <c r="D110" s="24">
        <f>SUM(D111:D119)</f>
        <v>4421878.04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-0.12</v>
      </c>
      <c r="D111" s="24">
        <f>C111</f>
        <v>-0.12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1513219.15</v>
      </c>
      <c r="D112" s="24">
        <f t="shared" ref="D112:D119" si="1">C112</f>
        <v>1513219.15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775062.06</v>
      </c>
      <c r="D117" s="24">
        <f t="shared" si="1"/>
        <v>775062.06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2133596.9500000002</v>
      </c>
      <c r="D119" s="24">
        <f t="shared" si="1"/>
        <v>2133596.9500000002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6" x14ac:dyDescent="0.2">
      <c r="A145" s="22">
        <v>2199</v>
      </c>
      <c r="B145" s="20" t="s">
        <v>300</v>
      </c>
      <c r="C145" s="24">
        <v>0</v>
      </c>
    </row>
    <row r="146" spans="1:6" x14ac:dyDescent="0.2">
      <c r="A146" s="22">
        <v>2240</v>
      </c>
      <c r="B146" s="20" t="s">
        <v>301</v>
      </c>
      <c r="C146" s="24">
        <f>SUM(C147:C149)</f>
        <v>0</v>
      </c>
    </row>
    <row r="147" spans="1:6" x14ac:dyDescent="0.2">
      <c r="A147" s="22">
        <v>2241</v>
      </c>
      <c r="B147" s="20" t="s">
        <v>302</v>
      </c>
      <c r="C147" s="24">
        <v>0</v>
      </c>
    </row>
    <row r="148" spans="1:6" x14ac:dyDescent="0.2">
      <c r="A148" s="22">
        <v>2242</v>
      </c>
      <c r="B148" s="20" t="s">
        <v>303</v>
      </c>
      <c r="C148" s="24">
        <v>0</v>
      </c>
    </row>
    <row r="149" spans="1:6" x14ac:dyDescent="0.2">
      <c r="A149" s="22">
        <v>2249</v>
      </c>
      <c r="B149" s="20" t="s">
        <v>304</v>
      </c>
      <c r="C149" s="24">
        <v>0</v>
      </c>
    </row>
    <row r="151" spans="1:6" x14ac:dyDescent="0.2">
      <c r="B151" s="20" t="s">
        <v>637</v>
      </c>
    </row>
    <row r="155" spans="1:6" x14ac:dyDescent="0.2">
      <c r="B155" s="168" t="s">
        <v>674</v>
      </c>
      <c r="C155" s="175" t="s">
        <v>675</v>
      </c>
      <c r="D155" s="175"/>
      <c r="E155" s="175"/>
      <c r="F155" s="93"/>
    </row>
    <row r="156" spans="1:6" ht="22.5" x14ac:dyDescent="0.2">
      <c r="B156" s="168" t="s">
        <v>676</v>
      </c>
      <c r="C156" s="169" t="s">
        <v>677</v>
      </c>
      <c r="D156" s="169"/>
      <c r="E156" s="169"/>
      <c r="F156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6:E156"/>
    <mergeCell ref="C155:E155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194" zoomScaleNormal="100" workbookViewId="0">
      <selection activeCell="B226" sqref="B226:E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672</v>
      </c>
      <c r="B1" s="171"/>
      <c r="C1" s="171"/>
      <c r="D1" s="14" t="s">
        <v>617</v>
      </c>
      <c r="E1" s="25">
        <v>2022</v>
      </c>
    </row>
    <row r="2" spans="1:5" s="16" customFormat="1" ht="18.95" customHeight="1" x14ac:dyDescent="0.3">
      <c r="A2" s="171" t="s">
        <v>622</v>
      </c>
      <c r="B2" s="171"/>
      <c r="C2" s="171"/>
      <c r="D2" s="14" t="s">
        <v>618</v>
      </c>
      <c r="E2" s="25" t="s">
        <v>620</v>
      </c>
    </row>
    <row r="3" spans="1:5" s="16" customFormat="1" ht="18.95" customHeight="1" x14ac:dyDescent="0.3">
      <c r="A3" s="171" t="s">
        <v>673</v>
      </c>
      <c r="B3" s="171"/>
      <c r="C3" s="171"/>
      <c r="D3" s="14" t="s">
        <v>619</v>
      </c>
      <c r="E3" s="25">
        <v>3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23845714.359999999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150773.73000000001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150773.73000000001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23694940.629999999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23694940.629999999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2099366.63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2099366.63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2099366.63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1559348.22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1559348.22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1559348.22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21103981.949999999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21103981.949999999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6708694.4799999995</v>
      </c>
      <c r="D100" s="57">
        <f t="shared" ref="D100:D163" si="0">C100/$C$98</f>
        <v>0.31788761456934433</v>
      </c>
      <c r="E100" s="56"/>
    </row>
    <row r="101" spans="1:5" x14ac:dyDescent="0.2">
      <c r="A101" s="54">
        <v>5111</v>
      </c>
      <c r="B101" s="51" t="s">
        <v>363</v>
      </c>
      <c r="C101" s="55">
        <v>3970362.78</v>
      </c>
      <c r="D101" s="57">
        <f t="shared" si="0"/>
        <v>0.18813334798175374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27983.45</v>
      </c>
      <c r="D103" s="57">
        <f t="shared" si="0"/>
        <v>1.3259796215851106E-3</v>
      </c>
      <c r="E103" s="56"/>
    </row>
    <row r="104" spans="1:5" x14ac:dyDescent="0.2">
      <c r="A104" s="54">
        <v>5114</v>
      </c>
      <c r="B104" s="51" t="s">
        <v>366</v>
      </c>
      <c r="C104" s="55">
        <v>1183507.02</v>
      </c>
      <c r="D104" s="57">
        <f t="shared" si="0"/>
        <v>5.6079796827157545E-2</v>
      </c>
      <c r="E104" s="56"/>
    </row>
    <row r="105" spans="1:5" x14ac:dyDescent="0.2">
      <c r="A105" s="54">
        <v>5115</v>
      </c>
      <c r="B105" s="51" t="s">
        <v>367</v>
      </c>
      <c r="C105" s="55">
        <v>738129.88</v>
      </c>
      <c r="D105" s="57">
        <f t="shared" si="0"/>
        <v>3.4975858193434441E-2</v>
      </c>
      <c r="E105" s="56"/>
    </row>
    <row r="106" spans="1:5" x14ac:dyDescent="0.2">
      <c r="A106" s="54">
        <v>5116</v>
      </c>
      <c r="B106" s="51" t="s">
        <v>368</v>
      </c>
      <c r="C106" s="55">
        <v>788711.35</v>
      </c>
      <c r="D106" s="57">
        <f t="shared" si="0"/>
        <v>3.7372631945413508E-2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3118107.7199999997</v>
      </c>
      <c r="D107" s="57">
        <f t="shared" si="0"/>
        <v>0.14774973402590499</v>
      </c>
      <c r="E107" s="56"/>
    </row>
    <row r="108" spans="1:5" x14ac:dyDescent="0.2">
      <c r="A108" s="54">
        <v>5121</v>
      </c>
      <c r="B108" s="51" t="s">
        <v>370</v>
      </c>
      <c r="C108" s="55">
        <v>131730.47</v>
      </c>
      <c r="D108" s="57">
        <f t="shared" si="0"/>
        <v>6.2419722643858692E-3</v>
      </c>
      <c r="E108" s="56"/>
    </row>
    <row r="109" spans="1:5" x14ac:dyDescent="0.2">
      <c r="A109" s="54">
        <v>5122</v>
      </c>
      <c r="B109" s="51" t="s">
        <v>371</v>
      </c>
      <c r="C109" s="55">
        <v>12116.45</v>
      </c>
      <c r="D109" s="57">
        <f t="shared" si="0"/>
        <v>5.7413098763572446E-4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1652959.88</v>
      </c>
      <c r="D111" s="57">
        <f t="shared" si="0"/>
        <v>7.8324549552602318E-2</v>
      </c>
      <c r="E111" s="56"/>
    </row>
    <row r="112" spans="1:5" x14ac:dyDescent="0.2">
      <c r="A112" s="54">
        <v>5125</v>
      </c>
      <c r="B112" s="51" t="s">
        <v>374</v>
      </c>
      <c r="C112" s="55">
        <v>306308.17</v>
      </c>
      <c r="D112" s="57">
        <f t="shared" si="0"/>
        <v>1.4514235783830359E-2</v>
      </c>
      <c r="E112" s="56"/>
    </row>
    <row r="113" spans="1:5" x14ac:dyDescent="0.2">
      <c r="A113" s="54">
        <v>5126</v>
      </c>
      <c r="B113" s="51" t="s">
        <v>375</v>
      </c>
      <c r="C113" s="55">
        <v>449409.83</v>
      </c>
      <c r="D113" s="57">
        <f t="shared" si="0"/>
        <v>2.1295025321039E-2</v>
      </c>
      <c r="E113" s="56"/>
    </row>
    <row r="114" spans="1:5" x14ac:dyDescent="0.2">
      <c r="A114" s="54">
        <v>5127</v>
      </c>
      <c r="B114" s="51" t="s">
        <v>376</v>
      </c>
      <c r="C114" s="55">
        <v>74364.98</v>
      </c>
      <c r="D114" s="57">
        <f t="shared" si="0"/>
        <v>3.5237416415625773E-3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491217.94</v>
      </c>
      <c r="D116" s="57">
        <f t="shared" si="0"/>
        <v>2.3276078474849152E-2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11277179.75</v>
      </c>
      <c r="D117" s="57">
        <f t="shared" si="0"/>
        <v>0.5343626514047507</v>
      </c>
      <c r="E117" s="56"/>
    </row>
    <row r="118" spans="1:5" x14ac:dyDescent="0.2">
      <c r="A118" s="54">
        <v>5131</v>
      </c>
      <c r="B118" s="51" t="s">
        <v>380</v>
      </c>
      <c r="C118" s="55">
        <v>5738908.8200000003</v>
      </c>
      <c r="D118" s="57">
        <f t="shared" si="0"/>
        <v>0.27193488099055169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494424.64</v>
      </c>
      <c r="D120" s="57">
        <f t="shared" si="0"/>
        <v>2.3428026102912773E-2</v>
      </c>
      <c r="E120" s="56"/>
    </row>
    <row r="121" spans="1:5" x14ac:dyDescent="0.2">
      <c r="A121" s="54">
        <v>5134</v>
      </c>
      <c r="B121" s="51" t="s">
        <v>383</v>
      </c>
      <c r="C121" s="55">
        <v>194752.64000000001</v>
      </c>
      <c r="D121" s="57">
        <f t="shared" si="0"/>
        <v>9.2282414030400561E-3</v>
      </c>
      <c r="E121" s="56"/>
    </row>
    <row r="122" spans="1:5" x14ac:dyDescent="0.2">
      <c r="A122" s="54">
        <v>5135</v>
      </c>
      <c r="B122" s="51" t="s">
        <v>384</v>
      </c>
      <c r="C122" s="55">
        <v>1027650.54</v>
      </c>
      <c r="D122" s="57">
        <f t="shared" si="0"/>
        <v>4.869462750843568E-2</v>
      </c>
      <c r="E122" s="56"/>
    </row>
    <row r="123" spans="1:5" x14ac:dyDescent="0.2">
      <c r="A123" s="54">
        <v>5136</v>
      </c>
      <c r="B123" s="51" t="s">
        <v>385</v>
      </c>
      <c r="C123" s="55">
        <v>576</v>
      </c>
      <c r="D123" s="57">
        <f t="shared" si="0"/>
        <v>2.7293427437754229E-5</v>
      </c>
      <c r="E123" s="56"/>
    </row>
    <row r="124" spans="1:5" x14ac:dyDescent="0.2">
      <c r="A124" s="54">
        <v>5137</v>
      </c>
      <c r="B124" s="51" t="s">
        <v>386</v>
      </c>
      <c r="C124" s="55">
        <v>480.17</v>
      </c>
      <c r="D124" s="57">
        <f t="shared" si="0"/>
        <v>2.275257821664314E-5</v>
      </c>
      <c r="E124" s="56"/>
    </row>
    <row r="125" spans="1:5" x14ac:dyDescent="0.2">
      <c r="A125" s="54">
        <v>5138</v>
      </c>
      <c r="B125" s="51" t="s">
        <v>387</v>
      </c>
      <c r="C125" s="55">
        <v>78923.92</v>
      </c>
      <c r="D125" s="57">
        <f t="shared" si="0"/>
        <v>3.7397643812901384E-3</v>
      </c>
      <c r="E125" s="56"/>
    </row>
    <row r="126" spans="1:5" x14ac:dyDescent="0.2">
      <c r="A126" s="54">
        <v>5139</v>
      </c>
      <c r="B126" s="51" t="s">
        <v>388</v>
      </c>
      <c r="C126" s="55">
        <v>3741463.02</v>
      </c>
      <c r="D126" s="57">
        <f t="shared" si="0"/>
        <v>0.17728706501286598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6" spans="2:5" x14ac:dyDescent="0.2">
      <c r="B226" s="168" t="s">
        <v>674</v>
      </c>
      <c r="C226" s="175" t="s">
        <v>675</v>
      </c>
      <c r="D226" s="175"/>
      <c r="E226" s="175"/>
    </row>
    <row r="227" spans="2:5" ht="22.5" customHeight="1" x14ac:dyDescent="0.2">
      <c r="B227" s="168" t="s">
        <v>676</v>
      </c>
      <c r="C227" s="169" t="s">
        <v>677</v>
      </c>
      <c r="D227" s="169"/>
      <c r="E227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6:E226"/>
    <mergeCell ref="C227:E227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6" t="s">
        <v>672</v>
      </c>
      <c r="B1" s="176"/>
      <c r="C1" s="176"/>
      <c r="D1" s="27" t="s">
        <v>617</v>
      </c>
      <c r="E1" s="28">
        <v>2022</v>
      </c>
    </row>
    <row r="2" spans="1:5" ht="18.95" customHeight="1" x14ac:dyDescent="0.2">
      <c r="A2" s="176" t="s">
        <v>623</v>
      </c>
      <c r="B2" s="176"/>
      <c r="C2" s="176"/>
      <c r="D2" s="27" t="s">
        <v>618</v>
      </c>
      <c r="E2" s="28" t="s">
        <v>620</v>
      </c>
    </row>
    <row r="3" spans="1:5" ht="18.95" customHeight="1" x14ac:dyDescent="0.2">
      <c r="A3" s="176" t="s">
        <v>673</v>
      </c>
      <c r="B3" s="176"/>
      <c r="C3" s="176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12650467.630000001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6400447.2599999998</v>
      </c>
    </row>
    <row r="15" spans="1:5" ht="10.15" x14ac:dyDescent="0.2">
      <c r="A15" s="33">
        <v>3220</v>
      </c>
      <c r="B15" s="29" t="s">
        <v>473</v>
      </c>
      <c r="C15" s="34">
        <v>40934057.359999999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1036944.53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1036944.53</v>
      </c>
    </row>
    <row r="29" spans="1:3" ht="10.15" x14ac:dyDescent="0.2">
      <c r="B29" s="29" t="s">
        <v>637</v>
      </c>
    </row>
    <row r="31" spans="1:3" s="130" customFormat="1" x14ac:dyDescent="0.2"/>
    <row r="32" spans="1:3" s="130" customFormat="1" x14ac:dyDescent="0.2"/>
    <row r="34" spans="2:5" x14ac:dyDescent="0.2">
      <c r="B34" s="168" t="s">
        <v>674</v>
      </c>
      <c r="C34" s="175" t="s">
        <v>675</v>
      </c>
      <c r="D34" s="175"/>
      <c r="E34" s="175"/>
    </row>
    <row r="35" spans="2:5" ht="22.5" x14ac:dyDescent="0.2">
      <c r="B35" s="168" t="s">
        <v>676</v>
      </c>
      <c r="C35" s="169" t="s">
        <v>677</v>
      </c>
      <c r="D35" s="169"/>
      <c r="E35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4:E34"/>
    <mergeCell ref="C35:E3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1"/>
  <sheetViews>
    <sheetView topLeftCell="A94" workbookViewId="0">
      <selection activeCell="B130" sqref="B130:E13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6" t="s">
        <v>672</v>
      </c>
      <c r="B1" s="176"/>
      <c r="C1" s="176"/>
      <c r="D1" s="27" t="s">
        <v>617</v>
      </c>
      <c r="E1" s="28">
        <v>2022</v>
      </c>
    </row>
    <row r="2" spans="1:5" s="35" customFormat="1" ht="18.95" customHeight="1" x14ac:dyDescent="0.3">
      <c r="A2" s="176" t="s">
        <v>624</v>
      </c>
      <c r="B2" s="176"/>
      <c r="C2" s="176"/>
      <c r="D2" s="27" t="s">
        <v>618</v>
      </c>
      <c r="E2" s="28" t="s">
        <v>620</v>
      </c>
    </row>
    <row r="3" spans="1:5" s="35" customFormat="1" ht="18.95" customHeight="1" x14ac:dyDescent="0.3">
      <c r="A3" s="176" t="s">
        <v>673</v>
      </c>
      <c r="B3" s="176"/>
      <c r="C3" s="176"/>
      <c r="D3" s="27" t="s">
        <v>619</v>
      </c>
      <c r="E3" s="28">
        <v>3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-22454.2</v>
      </c>
      <c r="D8" s="34">
        <v>-11152.44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4405331.41</v>
      </c>
      <c r="D10" s="34">
        <v>4454117.1100000003</v>
      </c>
    </row>
    <row r="11" spans="1:5" ht="10.1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4382877.21</v>
      </c>
      <c r="D15" s="135">
        <f>SUM(D8:D14)</f>
        <v>4442964.67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2517548.39</v>
      </c>
      <c r="D20" s="135">
        <f>SUM(D21:D27)</f>
        <v>2517548.39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236</v>
      </c>
      <c r="C26" s="34">
        <v>2517548.39</v>
      </c>
      <c r="D26" s="132">
        <v>2517548.39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37741.89</v>
      </c>
      <c r="D28" s="135">
        <f>SUM(D29:D36)</f>
        <v>37741.89</v>
      </c>
      <c r="E28" s="130"/>
    </row>
    <row r="29" spans="1:5" x14ac:dyDescent="0.2">
      <c r="A29" s="33">
        <v>1241</v>
      </c>
      <c r="B29" s="29" t="s">
        <v>239</v>
      </c>
      <c r="C29" s="34">
        <v>16122.06</v>
      </c>
      <c r="D29" s="132">
        <v>16122.06</v>
      </c>
      <c r="E29" s="130"/>
    </row>
    <row r="30" spans="1:5" ht="10.1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21619.83</v>
      </c>
      <c r="D34" s="132">
        <v>21619.83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2555290.2800000003</v>
      </c>
      <c r="D43" s="135">
        <f>D20+D28+D37</f>
        <v>2555290.2800000003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15" x14ac:dyDescent="0.2">
      <c r="A47" s="133">
        <v>3210</v>
      </c>
      <c r="B47" s="134" t="s">
        <v>641</v>
      </c>
      <c r="C47" s="135">
        <v>6400447.2599999998</v>
      </c>
      <c r="D47" s="135">
        <v>5094325.13</v>
      </c>
    </row>
    <row r="48" spans="1:5" ht="10.15" x14ac:dyDescent="0.2">
      <c r="A48" s="131"/>
      <c r="B48" s="136" t="s">
        <v>629</v>
      </c>
      <c r="C48" s="135">
        <f>C51+C63+C95+C98+C49</f>
        <v>0</v>
      </c>
      <c r="D48" s="135">
        <f>D51+D63+D95+D98+D49</f>
        <v>0</v>
      </c>
    </row>
    <row r="49" spans="1:4" s="130" customFormat="1" ht="10.15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6400447.2599999998</v>
      </c>
      <c r="D126" s="135">
        <f>D47+D48+D104-D110-D113</f>
        <v>5094325.13</v>
      </c>
    </row>
    <row r="128" spans="1:4" s="130" customFormat="1" x14ac:dyDescent="0.2"/>
    <row r="130" spans="2:5" x14ac:dyDescent="0.2">
      <c r="B130" s="168" t="s">
        <v>674</v>
      </c>
      <c r="C130" s="175" t="s">
        <v>675</v>
      </c>
      <c r="D130" s="175"/>
      <c r="E130" s="175"/>
    </row>
    <row r="131" spans="2:5" ht="22.5" x14ac:dyDescent="0.2">
      <c r="B131" s="168" t="s">
        <v>676</v>
      </c>
      <c r="C131" s="169" t="s">
        <v>677</v>
      </c>
      <c r="D131" s="169"/>
      <c r="E131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0:E130"/>
    <mergeCell ref="C131:E131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2022-10-24T18:01:41Z</cp:lastPrinted>
  <dcterms:created xsi:type="dcterms:W3CDTF">2012-12-11T20:36:24Z</dcterms:created>
  <dcterms:modified xsi:type="dcterms:W3CDTF">2022-10-24T18:02:03Z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