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15" yWindow="-330" windowWidth="12420" windowHeight="11475" tabRatio="863" firstSheet="5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<sst xmlns="http://schemas.openxmlformats.org/spreadsheetml/2006/main" count="964" uniqueCount="668">
  <si>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</si>
  <si>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</si>
  <si>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</si>
  <si>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</si>
  <si>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</si>
  <si>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</si>
  <si>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</si>
  <si>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</si>
  <si>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</si>
  <si>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</si>
  <si>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</si>
  <si>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</si>
  <si>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</si>
  <si>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</si>
  <si>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</si>
  <si>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</si>
  <si>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</si>
  <si>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</si>
  <si>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</si>
  <si>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</si>
  <si>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</si>
  <si>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</si>
  <si>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</si>
  <si>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</si>
  <si>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</si>
  <si>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</si>
  <si>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</si>
  <si>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</si>
  <si>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</si>
  <si>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</si>
  <si>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</si>
  <si>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</si>
  <si>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</si>
  <si>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</si>
  <si>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</si>
  <si>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</si>
  <si>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</si>
  <si>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</si>
  <si>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</si>
  <si>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</si>
  <si>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</si>
  <si>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</si>
  <si>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</si>
  <si>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</si>
  <si>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</si>
  <si>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</si>
  <si>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</si>
  <si>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</si>
  <si>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</si>
  <si>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</si>
  <si>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</si>
  <si>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</si>
  <si>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</si>
  <si>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</si>
  <si>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</si>
  <si>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</si>
  <si>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</si>
  <si>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</si>
  <si>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</si>
  <si>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</si>
  <si>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</si>
  <si>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</si>
  <si>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</si>
  <si>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</si>
  <si>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</si>
  <si>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</si>
  <si>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</si>
  <si>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</si>
  <si>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</si>
  <si>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</si>
  <si>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</si>
  <si>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</si>
  <si>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</si>
  <si>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</si>
  <si>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</si>
  <si>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</si>
  <si>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</si>
  <si>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</si>
  <si>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</si>
  <si>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</si>
  <si>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</si>
  <si>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</si>
  <si>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</si>
  <si>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</si>
  <si>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</si>
  <si>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</si>
  <si>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</si>
  <si>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</si>
  <si>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</si>
  <si>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</si>
  <si>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</si>
  <si>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</si>
  <si>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</si>
  <si>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</si>
  <si>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</si>
  <si>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</si>
  <si>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</si>
  <si>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</si>
  <si>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</si>
  <si>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</si>
  <si>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</si>
  <si>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</si>
  <si>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</si>
  <si>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</si>
  <si>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</si>
  <si>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</si>
  <si>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</si>
  <si>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</si>
  <si>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</si>
  <si>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</si>
  <si>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</si>
  <si>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</si>
  <si>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</si>
  <si>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</si>
  <si>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</si>
  <si>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</si>
  <si>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</si>
  <si>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</si>
  <si>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</si>
  <si>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</si>
  <si>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</si>
  <si>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</si>
  <si>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</si>
  <si>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</si>
  <si>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</si>
  <si>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</si>
  <si>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</si>
  <si>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</si>
  <si>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</si>
  <si>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</si>
  <si>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</si>
  <si>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</si>
  <si>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</si>
  <si>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</si>
  <si>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</si>
  <si>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</si>
  <si>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</si>
  <si>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</si>
  <si>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</si>
  <si>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</si>
  <si>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</si>
  <si>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</si>
  <si>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</si>
  <si>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</si>
  <si>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</si>
  <si>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</si>
  <si>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</si>
  <si>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</si>
  <si>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</si>
  <si>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</si>
  <si>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</si>
  <si>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</si>
  <si>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</si>
  <si>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</si>
  <si>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</si>
  <si>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</si>
  <si>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</si>
  <si>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</si>
  <si>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</si>
  <si>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</si>
  <si>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</si>
  <si>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</si>
  <si>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</si>
  <si>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</si>
  <si>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</si>
  <si>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</si>
  <si>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</si>
  <si>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</si>
  <si>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</si>
  <si>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</si>
  <si>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</si>
  <si>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</si>
  <si>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</si>
  <si>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</si>
  <si>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</si>
  <si>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</si>
  <si>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</si>
  <si>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</si>
  <si>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</si>
  <si>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</si>
  <si>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</si>
  <si>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</si>
  <si>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</si>
  <si>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</si>
  <si>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</si>
  <si>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</si>
  <si>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</si>
  <si>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</si>
  <si>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</si>
  <si>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</si>
  <si>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</si>
  <si>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</si>
  <si>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</si>
  <si>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</si>
  <si>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</si>
  <si>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</si>
  <si>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</si>
  <si>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</si>
  <si>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</si>
  <si>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</si>
  <si>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</si>
  <si>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</si>
  <si>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</si>
  <si>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</si>
  <si>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</si>
  <si>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</si>
  <si>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</si>
  <si>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</si>
  <si>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</si>
  <si>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</si>
  <si>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</si>
  <si>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</si>
  <si>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</si>
  <si>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</si>
  <si>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</si>
  <si>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</si>
  <si>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</si>
  <si>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</si>
  <si>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</si>
  <si>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</si>
  <si>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</si>
  <si>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</si>
  <si>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</si>
  <si>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</si>
  <si>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</si>
  <si>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</si>
  <si>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</si>
  <si>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</si>
  <si>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</si>
  <si>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</si>
  <si>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</si>
  <si>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</si>
  <si>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</si>
  <si>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</si>
  <si>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</si>
  <si>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</si>
  <si>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</si>
  <si>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</si>
  <si>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</si>
  <si>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</si>
  <si>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</si>
  <si>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</si>
  <si>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</si>
  <si>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</si>
  <si>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</si>
  <si>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</si>
  <si>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</si>
  <si>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</si>
  <si>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</si>
  <si>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</si>
  <si>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</si>
  <si>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</si>
  <si>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</si>
  <si>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</si>
  <si>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</si>
  <si>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</si>
  <si>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</si>
  <si>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</si>
  <si>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</si>
  <si>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</si>
  <si>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</si>
  <si>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</si>
  <si>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</si>
  <si>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</si>
  <si>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</si>
  <si>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</si>
  <si>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</si>
  <si>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</si>
  <si>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</si>
  <si>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</si>
  <si>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</si>
  <si>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</si>
  <si>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</si>
  <si>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</si>
  <si>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</si>
  <si>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</si>
  <si>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</si>
  <si>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</si>
  <si>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</si>
  <si>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</si>
  <si>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</si>
  <si>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</si>
  <si>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</si>
  <si>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</si>
  <si>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</si>
  <si>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</si>
  <si>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</si>
  <si>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</si>
  <si>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</si>
  <si>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</si>
  <si>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</si>
  <si>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</si>
  <si>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</si>
  <si>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</si>
  <si>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</si>
  <si>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</si>
  <si>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</si>
  <si>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</si>
  <si>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</si>
  <si>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</si>
  <si>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</si>
  <si>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</si>
  <si>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</si>
  <si>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</si>
  <si>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</si>
  <si>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</si>
  <si>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</si>
  <si>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</si>
  <si>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</si>
  <si>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</si>
  <si>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</si>
  <si>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</si>
  <si>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</si>
  <si>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</si>
  <si>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</si>
  <si>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</si>
  <si>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</si>
  <si>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</si>
  <si>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</si>
  <si>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</si>
  <si>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</si>
  <si>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</si>
  <si>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</si>
  <si>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</si>
  <si>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</si>
  <si>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</si>
  <si>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</si>
  <si>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</si>
  <si>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</si>
  <si>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</si>
  <si>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</si>
  <si>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</si>
  <si>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</si>
  <si>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</si>
  <si>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</si>
  <si>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</si>
  <si>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</si>
  <si>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</si>
  <si>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</si>
  <si>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</si>
  <si>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</si>
  <si>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</si>
  <si>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</si>
  <si>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</si>
  <si>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</si>
  <si>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</si>
  <si>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</si>
  <si>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</si>
  <si>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</si>
  <si>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</si>
  <si>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</si>
  <si>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</si>
  <si>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</si>
  <si>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</si>
  <si>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</si>
  <si>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</si>
  <si>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</si>
  <si>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</si>
  <si>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</si>
  <si>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</si>
  <si>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</si>
  <si>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</si>
  <si>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</si>
  <si>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</si>
  <si>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</si>
  <si>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</si>
  <si>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</si>
  <si>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</si>
  <si>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</si>
  <si>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</si>
  <si>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</si>
  <si>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</si>
  <si>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</si>
  <si>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</si>
  <si>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</si>
  <si>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</si>
  <si>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</si>
  <si>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</si>
  <si>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</si>
  <si>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</si>
  <si>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</si>
  <si>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</si>
  <si>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</si>
  <si>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</si>
  <si>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</si>
  <si>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</si>
  <si>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</si>
  <si>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</si>
  <si>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</si>
  <si>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</si>
  <si>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</si>
  <si>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</si>
  <si>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</si>
  <si>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</si>
  <si>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</si>
  <si>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</si>
  <si>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</si>
  <si>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</si>
  <si>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</si>
  <si>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</si>
  <si>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</si>
  <si>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</si>
  <si>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</si>
  <si>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</si>
  <si>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</si>
  <si>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</si>
  <si>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</si>
  <si>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</si>
  <si>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</si>
  <si>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</si>
  <si>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</si>
  <si>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</si>
  <si>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</si>
  <si>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</si>
  <si>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</si>
  <si>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</si>
  <si>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</si>
  <si>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</si>
  <si>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</si>
  <si>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</si>
  <si>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</si>
  <si>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</si>
  <si>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</si>
  <si>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</si>
  <si>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</si>
  <si>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</si>
  <si>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</si>
  <si>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</si>
  <si>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</si>
  <si>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</si>
  <si>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</si>
  <si>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</si>
  <si>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</si>
  <si>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</si>
  <si>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</si>
  <si>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</si>
  <si>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</si>
  <si>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</si>
  <si>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</si>
  <si>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</si>
  <si>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</si>
  <si>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</si>
  <si>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</si>
  <si>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</si>
  <si>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</si>
  <si>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</si>
  <si>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</si>
  <si>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</si>
  <si>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</si>
  <si>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</si>
  <si>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</si>
  <si>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</si>
  <si>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</si>
  <si>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</si>
  <si>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</si>
  <si>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</si>
  <si>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</si>
  <si>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</si>
  <si>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</si>
  <si>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</si>
  <si>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</si>
  <si>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</si>
  <si>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</si>
  <si>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</si>
  <si>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</si>
  <si>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</si>
  <si>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</si>
  <si>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</si>
  <si>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</si>
  <si>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</si>
  <si>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</si>
  <si>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</si>
  <si>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</si>
  <si>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</si>
  <si>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</si>
  <si>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</si>
  <si>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</si>
  <si>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</si>
  <si>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</si>
  <si>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</si>
  <si>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</si>
  <si>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</si>
  <si>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</si>
  <si>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</si>
  <si>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</si>
  <si>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</si>
  <si>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</si>
  <si>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</si>
  <si>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</si>
  <si>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</si>
  <si>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</si>
  <si>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</si>
  <si>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</si>
  <si>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</si>
  <si>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</si>
  <si>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</si>
  <si>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</si>
  <si>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</si>
  <si>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</si>
  <si>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</si>
  <si>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</si>
  <si>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</si>
  <si>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</si>
  <si>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</si>
  <si>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</si>
  <si>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</si>
  <si>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</si>
  <si>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</si>
  <si>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</si>
  <si>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</si>
  <si>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</si>
  <si>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</si>
  <si>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</si>
  <si>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</si>
  <si>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</si>
  <si>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</si>
  <si>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</si>
  <si>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</si>
  <si>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</si>
  <si>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</si>
  <si>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</si>
  <si>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</si>
  <si>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</si>
  <si>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</si>
  <si>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</si>
  <si>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</si>
  <si>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</si>
  <si>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</si>
  <si>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</si>
  <si>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</si>
  <si>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</si>
  <si>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</si>
  <si>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</si>
  <si>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</si>
  <si>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</si>
  <si>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</si>
  <si>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</si>
  <si>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</si>
  <si>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</si>
  <si>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</si>
  <si>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</si>
  <si>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</si>
  <si>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</si>
  <si>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</si>
  <si>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</si>
  <si>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</si>
  <si>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</si>
  <si>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</si>
  <si>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</si>
  <si>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</si>
  <si>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</si>
  <si>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</si>
  <si>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</si>
  <si>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</si>
  <si>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</si>
  <si>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</si>
  <si>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</si>
  <si>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</si>
  <si>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</si>
  <si>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</si>
  <si>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</si>
  <si>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</si>
  <si>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</si>
  <si>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</si>
  <si>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</si>
  <si>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</si>
  <si>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</si>
  <si>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</si>
  <si>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</si>
  <si>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</si>
  <si>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</si>
  <si>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</si>
  <si>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</si>
  <si>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</si>
  <si>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</si>
  <si>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</si>
  <si>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</si>
  <si>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</si>
  <si>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</si>
  <si>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</si>
  <si>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</si>
  <si>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</si>
  <si>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</si>
  <si>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</si>
  <si>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</si>
  <si>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</si>
  <si>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</si>
  <si>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</si>
  <si>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</si>
  <si>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</si>
  <si>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</si>
  <si>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</si>
  <si>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</si>
  <si>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</si>
  <si>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</si>
  <si>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</si>
  <si>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</si>
  <si>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</si>
  <si>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</si>
  <si>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</si>
  <si>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</si>
  <si>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</si>
  <si>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</si>
  <si>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</si>
  <si>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</si>
  <si>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</si>
  <si>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</si>
  <si>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</si>
  <si>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</si>
  <si>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</si>
  <si>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</si>
  <si>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</si>
  <si>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</si>
  <si>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</si>
  <si>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</si>
  <si>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</si>
  <si>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</si>
  <si>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</si>
  <si>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</si>
  <si>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</si>
  <si>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</si>
  <si>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</si>
  <si>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</si>
  <si>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</si>
  <si>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</si>
  <si>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</si>
  <si>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</si>
  <si>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</si>
  <si>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</si>
  <si>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</si>
  <si>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</si>
  <si>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</si>
  <si>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</si>
  <si>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</si>
  <si>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</si>
  <si>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</si>
  <si>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</si>
  <si>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</si>
  <si>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</si>
  <si>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</si>
  <si>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</si>
  <si>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</si>
  <si>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</si>
  <si>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</si>
  <si>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</si>
  <si>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</si>
  <si>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</si>
  <si>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</si>
  <si>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</si>
  <si>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</si>
  <si>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</si>
  <si>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</si>
  <si>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</si>
  <si>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</si>
  <si>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</si>
  <si>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</si>
  <si>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</si>
  <si>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</si>
  <si>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</si>
  <si>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Juventino Rosas</t>
  </si>
  <si>
    <t>Correspondiente del 1 de Enero al 30 de Junio de 2023</t>
  </si>
  <si>
    <t>___________________________________________</t>
  </si>
  <si>
    <t>_____________________________________________________</t>
  </si>
  <si>
    <t>Director General
Ing. David Hernandez Vera</t>
  </si>
  <si>
    <t>Encargada del Área Contable
C.P.Maria de la Luz Alvarez Noria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</si>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</sst>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2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0" fillId="0" borderId="0" xfId="0"/>
    <xf numFmtId="0" fontId="13" fillId="0" borderId="0" xfId="8" applyFont="1"/>
    <xf numFmtId="0" fontId="13" fillId="0" borderId="0" xfId="9" applyFont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3" fillId="0" borderId="0" xfId="9" applyFont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3" fillId="0" borderId="0" xfId="9" applyFont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3" fillId="0" borderId="0" xfId="9" applyFont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3" fillId="0" borderId="0" xfId="9" applyFont="1"/>
    <xf numFmtId="0" fontId="13" fillId="0" borderId="0" xfId="9" applyFont="1"/>
    <xf numFmtId="0" fontId="8" fillId="0" borderId="0" xfId="10" applyFont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8" fillId="0" borderId="0" xfId="10" applyFont="1"/>
    <xf numFmtId="0" fontId="13" fillId="0" borderId="0" xfId="9" applyFont="1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0" fillId="0" borderId="0" xfId="0"/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9" fontId="3" fillId="0" borderId="2" xfId="13" applyNumberFormat="1" applyFont="1" applyBorder="1"/>
    <xf numFmtId="0" fontId="3" fillId="0" borderId="12" xfId="13" applyFont="1" applyBorder="1" applyAlignment="1">
      <alignment horizontal="left" vertical="center" wrapText="1" indent="1"/>
    </xf>
    <xf numFmtId="0" fontId="3" fillId="0" borderId="12" xfId="13" applyFont="1" applyBorder="1" applyAlignment="1">
      <alignment horizontal="left" vertical="center" indent="1"/>
    </xf>
  </cellXfs>
  <cellStyles count="47">
    <cellStyle name="Euro" xfId="27"/>
    <cellStyle name="Hipervínculo" xfId="11" builtinId="8"/>
    <cellStyle name="Millares" xfId="18" builtinId="3"/>
    <cellStyle name="Millares 2" xfId="1"/>
    <cellStyle name="Millares 2 2" xfId="15"/>
    <cellStyle name="Millares 2 2 2" xfId="40"/>
    <cellStyle name="Millares 2 2 3" xfId="29"/>
    <cellStyle name="Millares 2 2 4" xfId="21"/>
    <cellStyle name="Millares 2 3" xfId="16"/>
    <cellStyle name="Millares 2 3 2" xfId="41"/>
    <cellStyle name="Millares 2 3 3" xfId="30"/>
    <cellStyle name="Millares 2 3 4" xfId="22"/>
    <cellStyle name="Millares 2 4" xfId="39"/>
    <cellStyle name="Millares 2 5" xfId="28"/>
    <cellStyle name="Millares 2 6" xfId="20"/>
    <cellStyle name="Millares 3" xfId="19"/>
    <cellStyle name="Millares 3 2" xfId="42"/>
    <cellStyle name="Millares 3 3" xfId="31"/>
    <cellStyle name="Millares 3 4" xfId="25"/>
    <cellStyle name="Millares 4" xfId="17"/>
    <cellStyle name="Millares 4 2" xfId="23"/>
    <cellStyle name="Millares 5" xfId="24"/>
    <cellStyle name="Moneda 2" xfId="32"/>
    <cellStyle name="Moneda 2 2" xfId="43"/>
    <cellStyle name="Normal" xfId="0" builtinId="0"/>
    <cellStyle name="Normal 2" xfId="2"/>
    <cellStyle name="Normal 2 2" xfId="3"/>
    <cellStyle name="Normal 2 3" xfId="9"/>
    <cellStyle name="Normal 2 3 2" xfId="44"/>
    <cellStyle name="Normal 3" xfId="8"/>
    <cellStyle name="Normal 3 2" xfId="10"/>
    <cellStyle name="Normal 3 2 2" xfId="13"/>
    <cellStyle name="Normal 3 3" xfId="12"/>
    <cellStyle name="Normal 4" xfId="4"/>
    <cellStyle name="Normal 4 2" xfId="34"/>
    <cellStyle name="Normal 4 3" xfId="33"/>
    <cellStyle name="Normal 5" xfId="5"/>
    <cellStyle name="Normal 5 2" xfId="36"/>
    <cellStyle name="Normal 5 3" xfId="35"/>
    <cellStyle name="Normal 56" xfId="6"/>
    <cellStyle name="Normal 6" xfId="37"/>
    <cellStyle name="Normal 6 2" xfId="38"/>
    <cellStyle name="Normal 6 2 2" xfId="46"/>
    <cellStyle name="Normal 6 3" xfId="45"/>
    <cellStyle name="Normal 7" xfId="2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sqref="A1:E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92" t="s">
        <v>659</v>
      </c>
      <c r="B1" s="192"/>
      <c r="C1" s="17"/>
      <c r="D1" s="14" t="s">
        <v>599</v>
      </c>
      <c r="E1" s="15">
        <v>2023</v>
      </c>
    </row>
    <row r="2" spans="1:5" ht="18.95" customHeight="1" x14ac:dyDescent="0.2">
      <c r="A2" s="193" t="s">
        <v>598</v>
      </c>
      <c r="B2" s="193"/>
      <c r="C2" s="36"/>
      <c r="D2" s="14" t="s">
        <v>600</v>
      </c>
      <c r="E2" s="17" t="s">
        <v>605</v>
      </c>
    </row>
    <row r="3" spans="1:5" ht="18.95" customHeight="1" x14ac:dyDescent="0.2">
      <c r="A3" s="194" t="s">
        <v>660</v>
      </c>
      <c r="B3" s="194"/>
      <c r="C3" s="17"/>
      <c r="D3" s="14" t="s">
        <v>601</v>
      </c>
      <c r="E3" s="15">
        <v>2</v>
      </c>
    </row>
    <row r="4" spans="1:5" s="93" customFormat="1" ht="18.95" customHeight="1" x14ac:dyDescent="0.2">
      <c r="A4" s="194" t="s">
        <v>620</v>
      </c>
      <c r="B4" s="194"/>
      <c r="C4" s="194"/>
      <c r="D4" s="194"/>
      <c r="E4" s="194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ht="10.1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582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182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ht="10.15" x14ac:dyDescent="0.2">
      <c r="A26" s="94" t="s">
        <v>569</v>
      </c>
      <c r="B26" s="95" t="s">
        <v>340</v>
      </c>
    </row>
    <row r="27" spans="1:2" ht="10.15" x14ac:dyDescent="0.2">
      <c r="A27" s="94" t="s">
        <v>570</v>
      </c>
      <c r="B27" s="95" t="s">
        <v>357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621</v>
      </c>
    </row>
    <row r="41" spans="1:2" ht="10.9" thickBot="1" x14ac:dyDescent="0.25">
      <c r="A41" s="11"/>
      <c r="B41" s="12"/>
    </row>
    <row r="44" spans="1:2" ht="10.15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B35" sqref="B3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99" t="s">
        <v>659</v>
      </c>
      <c r="B1" s="200"/>
      <c r="C1" s="201"/>
    </row>
    <row r="2" spans="1:3" s="37" customFormat="1" ht="18" customHeight="1" x14ac:dyDescent="0.25">
      <c r="A2" s="202" t="s">
        <v>610</v>
      </c>
      <c r="B2" s="203"/>
      <c r="C2" s="204"/>
    </row>
    <row r="3" spans="1:3" s="37" customFormat="1" ht="18" customHeight="1" x14ac:dyDescent="0.25">
      <c r="A3" s="202" t="s">
        <v>660</v>
      </c>
      <c r="B3" s="203"/>
      <c r="C3" s="204"/>
    </row>
    <row r="4" spans="1:3" s="40" customFormat="1" ht="18" customHeight="1" x14ac:dyDescent="0.2">
      <c r="A4" s="205" t="s">
        <v>611</v>
      </c>
      <c r="B4" s="206"/>
      <c r="C4" s="207"/>
    </row>
    <row r="5" spans="1:3" s="38" customFormat="1" x14ac:dyDescent="0.2">
      <c r="A5" s="58" t="s">
        <v>520</v>
      </c>
      <c r="B5" s="58"/>
      <c r="C5" s="145">
        <v>23897257.620000001</v>
      </c>
    </row>
    <row r="6" spans="1:3" ht="10.15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3306944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3306944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5" x14ac:dyDescent="0.2">
      <c r="A17" s="70">
        <v>3.2</v>
      </c>
      <c r="B17" s="63" t="s">
        <v>529</v>
      </c>
      <c r="C17" s="147">
        <v>0</v>
      </c>
    </row>
    <row r="18" spans="1:5" ht="10.15" x14ac:dyDescent="0.2">
      <c r="A18" s="70">
        <v>3.3</v>
      </c>
      <c r="B18" s="65" t="s">
        <v>530</v>
      </c>
      <c r="C18" s="148">
        <v>0</v>
      </c>
    </row>
    <row r="19" spans="1:5" ht="10.15" x14ac:dyDescent="0.2">
      <c r="A19" s="59"/>
      <c r="B19" s="71"/>
      <c r="C19" s="72"/>
    </row>
    <row r="20" spans="1:5" ht="10.15" x14ac:dyDescent="0.2">
      <c r="A20" s="73" t="s">
        <v>657</v>
      </c>
      <c r="B20" s="73"/>
      <c r="C20" s="145">
        <f>C5+C7-C15</f>
        <v>27204201.620000001</v>
      </c>
    </row>
    <row r="22" spans="1:5" ht="10.15" x14ac:dyDescent="0.2">
      <c r="B22" s="39" t="s">
        <v>622</v>
      </c>
    </row>
    <row r="24" spans="1:5" s="182" customFormat="1" x14ac:dyDescent="0.2"/>
    <row r="26" spans="1:5" x14ac:dyDescent="0.2">
      <c r="B26" s="184" t="s">
        <v>661</v>
      </c>
      <c r="C26" s="183" t="s">
        <v>662</v>
      </c>
      <c r="D26" s="181"/>
      <c r="E26" s="181"/>
    </row>
    <row r="27" spans="1:5" ht="22.5" x14ac:dyDescent="0.2">
      <c r="B27" s="184" t="s">
        <v>663</v>
      </c>
      <c r="C27" s="197" t="s">
        <v>664</v>
      </c>
      <c r="D27" s="197"/>
      <c r="E27" s="197"/>
    </row>
  </sheetData>
  <mergeCells count="5">
    <mergeCell ref="A1:C1"/>
    <mergeCell ref="A2:C2"/>
    <mergeCell ref="A3:C3"/>
    <mergeCell ref="A4:C4"/>
    <mergeCell ref="C27:E27"/>
  </mergeCells>
  <pageMargins left="0.7" right="0.7" top="0.75" bottom="0.75" header="0.3" footer="0.3"/>
  <pageSetup scale="76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>
      <selection activeCell="B17" sqref="B1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208" t="s">
        <v>659</v>
      </c>
      <c r="B1" s="209"/>
      <c r="C1" s="210"/>
    </row>
    <row r="2" spans="1:3" s="41" customFormat="1" ht="18.95" customHeight="1" x14ac:dyDescent="0.25">
      <c r="A2" s="211" t="s">
        <v>612</v>
      </c>
      <c r="B2" s="212"/>
      <c r="C2" s="213"/>
    </row>
    <row r="3" spans="1:3" s="41" customFormat="1" ht="18.95" customHeight="1" x14ac:dyDescent="0.25">
      <c r="A3" s="211" t="s">
        <v>660</v>
      </c>
      <c r="B3" s="214"/>
      <c r="C3" s="213"/>
    </row>
    <row r="4" spans="1:3" s="42" customFormat="1" ht="10.15" x14ac:dyDescent="0.2">
      <c r="A4" s="205" t="s">
        <v>611</v>
      </c>
      <c r="B4" s="206"/>
      <c r="C4" s="207"/>
    </row>
    <row r="5" spans="1:3" ht="10.15" x14ac:dyDescent="0.2">
      <c r="A5" s="84" t="s">
        <v>533</v>
      </c>
      <c r="B5" s="58"/>
      <c r="C5" s="149">
        <v>17731685.07</v>
      </c>
    </row>
    <row r="6" spans="1:3" ht="10.15" x14ac:dyDescent="0.2">
      <c r="A6" s="78"/>
      <c r="B6" s="60"/>
      <c r="C6" s="79"/>
    </row>
    <row r="7" spans="1:3" ht="10.15" x14ac:dyDescent="0.2">
      <c r="A7" s="68" t="s">
        <v>534</v>
      </c>
      <c r="B7" s="80"/>
      <c r="C7" s="146">
        <f>SUM(C8:C28)</f>
        <v>751441.17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30257.759999999998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22783.25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0</v>
      </c>
    </row>
    <row r="20" spans="1:3" x14ac:dyDescent="0.2">
      <c r="A20" s="90" t="s">
        <v>561</v>
      </c>
      <c r="B20" s="77" t="s">
        <v>538</v>
      </c>
      <c r="C20" s="150">
        <v>698400.16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x14ac:dyDescent="0.2">
      <c r="A31" s="90" t="s">
        <v>555</v>
      </c>
      <c r="B31" s="77" t="s">
        <v>438</v>
      </c>
      <c r="C31" s="150">
        <v>0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5" x14ac:dyDescent="0.2">
      <c r="A33" s="90" t="s">
        <v>557</v>
      </c>
      <c r="B33" s="77" t="s">
        <v>448</v>
      </c>
      <c r="C33" s="150">
        <v>0</v>
      </c>
    </row>
    <row r="34" spans="1:5" x14ac:dyDescent="0.2">
      <c r="A34" s="220" t="s">
        <v>665</v>
      </c>
      <c r="B34" s="221" t="s">
        <v>454</v>
      </c>
      <c r="C34" s="150">
        <v>0</v>
      </c>
    </row>
    <row r="35" spans="1:5" x14ac:dyDescent="0.2">
      <c r="A35" s="220" t="s">
        <v>666</v>
      </c>
      <c r="B35" s="222" t="s">
        <v>558</v>
      </c>
      <c r="C35" s="152">
        <v>0</v>
      </c>
    </row>
    <row r="36" spans="1:5" ht="10.15" x14ac:dyDescent="0.2">
      <c r="A36" s="78"/>
      <c r="B36" s="81"/>
      <c r="C36" s="82"/>
    </row>
    <row r="37" spans="1:5" ht="10.15" x14ac:dyDescent="0.2">
      <c r="A37" s="83" t="s">
        <v>658</v>
      </c>
      <c r="B37" s="58"/>
      <c r="C37" s="145">
        <f>C5-C7+C30</f>
        <v>16980243.899999999</v>
      </c>
    </row>
    <row r="39" spans="1:5" ht="10.15" x14ac:dyDescent="0.2">
      <c r="B39" s="39" t="s">
        <v>622</v>
      </c>
    </row>
    <row r="42" spans="1:5" x14ac:dyDescent="0.2">
      <c r="B42" s="185"/>
      <c r="C42" s="185"/>
      <c r="D42" s="185"/>
      <c r="E42" s="185"/>
    </row>
    <row r="43" spans="1:5" x14ac:dyDescent="0.2">
      <c r="B43" s="188" t="s">
        <v>661</v>
      </c>
      <c r="C43" s="187" t="s">
        <v>662</v>
      </c>
      <c r="D43" s="186"/>
      <c r="E43" s="186"/>
    </row>
    <row r="44" spans="1:5" ht="22.5" x14ac:dyDescent="0.2">
      <c r="B44" s="188" t="s">
        <v>663</v>
      </c>
      <c r="C44" s="197" t="s">
        <v>664</v>
      </c>
      <c r="D44" s="197"/>
      <c r="E44" s="197"/>
    </row>
  </sheetData>
  <mergeCells count="5">
    <mergeCell ref="A1:C1"/>
    <mergeCell ref="A2:C2"/>
    <mergeCell ref="A3:C3"/>
    <mergeCell ref="A4:C4"/>
    <mergeCell ref="C44:E44"/>
  </mergeCells>
  <pageMargins left="0.7" right="0.7" top="0.75" bottom="0.75" header="0.3" footer="0.3"/>
  <pageSetup scale="7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A27" sqref="A27:XFD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98" t="s">
        <v>659</v>
      </c>
      <c r="B1" s="215"/>
      <c r="C1" s="215"/>
      <c r="D1" s="215"/>
      <c r="E1" s="215"/>
      <c r="F1" s="215"/>
      <c r="G1" s="27" t="s">
        <v>602</v>
      </c>
      <c r="H1" s="28">
        <v>2023</v>
      </c>
    </row>
    <row r="2" spans="1:10" ht="18.95" customHeight="1" x14ac:dyDescent="0.2">
      <c r="A2" s="198" t="s">
        <v>613</v>
      </c>
      <c r="B2" s="215"/>
      <c r="C2" s="215"/>
      <c r="D2" s="215"/>
      <c r="E2" s="215"/>
      <c r="F2" s="215"/>
      <c r="G2" s="27" t="s">
        <v>603</v>
      </c>
      <c r="H2" s="28" t="s">
        <v>605</v>
      </c>
    </row>
    <row r="3" spans="1:10" ht="18.95" customHeight="1" x14ac:dyDescent="0.2">
      <c r="A3" s="216" t="s">
        <v>660</v>
      </c>
      <c r="B3" s="217"/>
      <c r="C3" s="217"/>
      <c r="D3" s="217"/>
      <c r="E3" s="217"/>
      <c r="F3" s="217"/>
      <c r="G3" s="27" t="s">
        <v>604</v>
      </c>
      <c r="H3" s="28">
        <v>2</v>
      </c>
    </row>
    <row r="4" spans="1:10" ht="10.15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ht="10.15" x14ac:dyDescent="0.2">
      <c r="A8" s="43">
        <v>7000</v>
      </c>
      <c r="B8" s="44" t="s">
        <v>122</v>
      </c>
    </row>
    <row r="9" spans="1:10" ht="10.15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186">
        <v>7410</v>
      </c>
      <c r="B27" s="186" t="s">
        <v>667</v>
      </c>
      <c r="C27" s="132">
        <v>0</v>
      </c>
      <c r="D27" s="132">
        <v>0</v>
      </c>
      <c r="E27" s="132">
        <v>0</v>
      </c>
      <c r="F27" s="132"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32738898.940000001</v>
      </c>
      <c r="E36" s="34">
        <v>0</v>
      </c>
      <c r="F36" s="34">
        <f t="shared" si="0"/>
        <v>32738898.940000001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23918733.620000001</v>
      </c>
      <c r="E37" s="34">
        <v>-34461374.939999998</v>
      </c>
      <c r="F37" s="34">
        <f t="shared" si="0"/>
        <v>-10542641.319999997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1701000</v>
      </c>
      <c r="E38" s="34">
        <v>0</v>
      </c>
      <c r="F38" s="34">
        <f t="shared" si="0"/>
        <v>1701000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-0.41</v>
      </c>
      <c r="F39" s="34">
        <f t="shared" si="0"/>
        <v>-0.41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-4810871.17</v>
      </c>
      <c r="E40" s="34">
        <v>-19086386.039999999</v>
      </c>
      <c r="F40" s="34">
        <f t="shared" si="0"/>
        <v>-23897257.210000001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-32738898.940000001</v>
      </c>
      <c r="F41" s="34">
        <f t="shared" si="0"/>
        <v>-32738898.940000001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43279093.329999998</v>
      </c>
      <c r="E42" s="34">
        <v>-27383948.309999999</v>
      </c>
      <c r="F42" s="34">
        <f t="shared" si="0"/>
        <v>15895145.02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577332.24</v>
      </c>
      <c r="E43" s="34">
        <v>-10540194.390000001</v>
      </c>
      <c r="F43" s="34">
        <f t="shared" si="0"/>
        <v>-9962862.1500000004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26692524.18</v>
      </c>
      <c r="E44" s="34">
        <v>-17617593.18</v>
      </c>
      <c r="F44" s="34">
        <f t="shared" si="0"/>
        <v>9074931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32498078.260000002</v>
      </c>
      <c r="E45" s="34">
        <v>-32498078.260000002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16584833.93</v>
      </c>
      <c r="E46" s="34">
        <v>-16448059.07</v>
      </c>
      <c r="F46" s="34">
        <f t="shared" si="0"/>
        <v>136774.8599999994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17341157.149999999</v>
      </c>
      <c r="E47" s="34">
        <v>253753.06</v>
      </c>
      <c r="F47" s="34">
        <f t="shared" si="0"/>
        <v>17594910.209999997</v>
      </c>
    </row>
    <row r="49" spans="2:5" x14ac:dyDescent="0.2">
      <c r="B49" s="29" t="s">
        <v>622</v>
      </c>
    </row>
    <row r="53" spans="2:5" x14ac:dyDescent="0.2">
      <c r="B53" s="186"/>
      <c r="C53" s="186"/>
      <c r="D53" s="186"/>
      <c r="E53" s="186"/>
    </row>
    <row r="54" spans="2:5" ht="15" x14ac:dyDescent="0.25">
      <c r="B54" s="191" t="s">
        <v>661</v>
      </c>
      <c r="C54" s="190" t="s">
        <v>662</v>
      </c>
      <c r="D54" s="189"/>
      <c r="E54" s="189"/>
    </row>
    <row r="55" spans="2:5" ht="22.5" x14ac:dyDescent="0.2">
      <c r="B55" s="191" t="s">
        <v>663</v>
      </c>
      <c r="C55" s="197" t="s">
        <v>664</v>
      </c>
      <c r="D55" s="197"/>
      <c r="E55" s="19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55:E55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218" t="s">
        <v>34</v>
      </c>
      <c r="B5" s="218"/>
      <c r="C5" s="218"/>
      <c r="D5" s="218"/>
      <c r="E5" s="218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219" t="s">
        <v>36</v>
      </c>
      <c r="C10" s="219"/>
      <c r="D10" s="219"/>
      <c r="E10" s="219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219" t="s">
        <v>38</v>
      </c>
      <c r="C12" s="219"/>
      <c r="D12" s="219"/>
      <c r="E12" s="219"/>
    </row>
    <row r="13" spans="1:8" s="119" customFormat="1" ht="26.1" customHeight="1" x14ac:dyDescent="0.2">
      <c r="A13" s="123" t="s">
        <v>592</v>
      </c>
      <c r="B13" s="219" t="s">
        <v>39</v>
      </c>
      <c r="C13" s="219"/>
      <c r="D13" s="219"/>
      <c r="E13" s="219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ht="10.15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ht="10.15" x14ac:dyDescent="0.2">
      <c r="A25" s="120" t="s">
        <v>518</v>
      </c>
      <c r="B25" s="120"/>
      <c r="C25" s="120"/>
      <c r="D25" s="120"/>
    </row>
    <row r="26" spans="1:4" s="119" customFormat="1" ht="10.15" x14ac:dyDescent="0.2">
      <c r="A26" s="120" t="s">
        <v>519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zoomScale="106" zoomScaleNormal="106" workbookViewId="0">
      <selection activeCell="B36" sqref="B3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95" t="s">
        <v>659</v>
      </c>
      <c r="B1" s="196"/>
      <c r="C1" s="196"/>
      <c r="D1" s="196"/>
      <c r="E1" s="196"/>
      <c r="F1" s="196"/>
      <c r="G1" s="14" t="s">
        <v>602</v>
      </c>
      <c r="H1" s="25">
        <v>2023</v>
      </c>
    </row>
    <row r="2" spans="1:8" s="16" customFormat="1" ht="18.95" customHeight="1" x14ac:dyDescent="0.25">
      <c r="A2" s="195" t="s">
        <v>606</v>
      </c>
      <c r="B2" s="196"/>
      <c r="C2" s="196"/>
      <c r="D2" s="196"/>
      <c r="E2" s="196"/>
      <c r="F2" s="196"/>
      <c r="G2" s="14" t="s">
        <v>603</v>
      </c>
      <c r="H2" s="25" t="s">
        <v>605</v>
      </c>
    </row>
    <row r="3" spans="1:8" s="16" customFormat="1" ht="18.95" customHeight="1" x14ac:dyDescent="0.3">
      <c r="A3" s="195" t="s">
        <v>660</v>
      </c>
      <c r="B3" s="196"/>
      <c r="C3" s="196"/>
      <c r="D3" s="196"/>
      <c r="E3" s="196"/>
      <c r="F3" s="196"/>
      <c r="G3" s="14" t="s">
        <v>604</v>
      </c>
      <c r="H3" s="25">
        <v>2</v>
      </c>
    </row>
    <row r="4" spans="1:8" ht="10.15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ht="10.15" x14ac:dyDescent="0.2">
      <c r="A10" s="22">
        <v>1121</v>
      </c>
      <c r="B10" s="20" t="s">
        <v>196</v>
      </c>
      <c r="C10" s="24">
        <v>8999993.7200000007</v>
      </c>
    </row>
    <row r="11" spans="1:8" ht="10.15" x14ac:dyDescent="0.2">
      <c r="A11" s="22">
        <v>1211</v>
      </c>
      <c r="B11" s="20" t="s">
        <v>197</v>
      </c>
      <c r="C11" s="24">
        <v>0</v>
      </c>
    </row>
    <row r="13" spans="1:8" ht="10.15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ht="10.15" x14ac:dyDescent="0.2">
      <c r="A15" s="22">
        <v>1122</v>
      </c>
      <c r="B15" s="20" t="s">
        <v>198</v>
      </c>
      <c r="C15" s="24">
        <v>132654.85</v>
      </c>
      <c r="D15" s="24">
        <v>133667.45000000001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199</v>
      </c>
      <c r="C16" s="24">
        <v>30378.66</v>
      </c>
      <c r="D16" s="24">
        <v>30378.66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ht="10.15" x14ac:dyDescent="0.2">
      <c r="A20" s="22">
        <v>1123</v>
      </c>
      <c r="B20" s="20" t="s">
        <v>205</v>
      </c>
      <c r="C20" s="24">
        <v>358136.03</v>
      </c>
      <c r="D20" s="24">
        <v>358136.03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573</v>
      </c>
      <c r="C23" s="24">
        <v>20776859.559999999</v>
      </c>
      <c r="D23" s="24">
        <v>20776859.559999999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39894.800000000003</v>
      </c>
      <c r="D25" s="24">
        <v>39894.800000000003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ht="10.15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ht="10.15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ht="10.15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29782863.990000002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1117101.7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26647895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11431718.68</v>
      </c>
      <c r="D62" s="24">
        <f t="shared" ref="D62:E62" si="0">SUM(D63:D70)</f>
        <v>0</v>
      </c>
      <c r="E62" s="24">
        <f t="shared" si="0"/>
        <v>4173220.69</v>
      </c>
    </row>
    <row r="63" spans="1:9" x14ac:dyDescent="0.2">
      <c r="A63" s="22">
        <v>1241</v>
      </c>
      <c r="B63" s="20" t="s">
        <v>236</v>
      </c>
      <c r="C63" s="24">
        <v>1201111.26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1904.44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871173.64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4173220.69</v>
      </c>
    </row>
    <row r="68" spans="1:9" x14ac:dyDescent="0.2">
      <c r="A68" s="22">
        <v>1246</v>
      </c>
      <c r="B68" s="20" t="s">
        <v>241</v>
      </c>
      <c r="C68" s="24">
        <v>9357529.3399999999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40009.14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40009.14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4965706.7699999996</v>
      </c>
      <c r="D110" s="24">
        <f>SUM(D111:D119)</f>
        <v>4965706.7699999996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1544876.33</v>
      </c>
      <c r="D112" s="24">
        <f t="shared" ref="D112:D119" si="1">C112</f>
        <v>1544876.33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806136.64</v>
      </c>
      <c r="D117" s="24">
        <f t="shared" si="1"/>
        <v>806136.64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2614693.92</v>
      </c>
      <c r="D119" s="24">
        <f t="shared" si="1"/>
        <v>2614693.92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5" x14ac:dyDescent="0.2">
      <c r="A145" s="22">
        <v>2199</v>
      </c>
      <c r="B145" s="20" t="s">
        <v>297</v>
      </c>
      <c r="C145" s="24">
        <v>0</v>
      </c>
    </row>
    <row r="146" spans="1:5" x14ac:dyDescent="0.2">
      <c r="A146" s="22">
        <v>2240</v>
      </c>
      <c r="B146" s="20" t="s">
        <v>298</v>
      </c>
      <c r="C146" s="24">
        <f>SUM(C147:C149)</f>
        <v>0</v>
      </c>
    </row>
    <row r="147" spans="1:5" x14ac:dyDescent="0.2">
      <c r="A147" s="22">
        <v>2241</v>
      </c>
      <c r="B147" s="20" t="s">
        <v>299</v>
      </c>
      <c r="C147" s="24">
        <v>0</v>
      </c>
    </row>
    <row r="148" spans="1:5" x14ac:dyDescent="0.2">
      <c r="A148" s="22">
        <v>2242</v>
      </c>
      <c r="B148" s="20" t="s">
        <v>300</v>
      </c>
      <c r="C148" s="24">
        <v>0</v>
      </c>
    </row>
    <row r="149" spans="1:5" x14ac:dyDescent="0.2">
      <c r="A149" s="22">
        <v>2249</v>
      </c>
      <c r="B149" s="20" t="s">
        <v>301</v>
      </c>
      <c r="C149" s="24">
        <v>0</v>
      </c>
    </row>
    <row r="151" spans="1:5" ht="15" x14ac:dyDescent="0.25">
      <c r="B151" s="167" t="s">
        <v>622</v>
      </c>
      <c r="C151" s="166"/>
      <c r="D151" s="166"/>
      <c r="E151" s="166"/>
    </row>
    <row r="155" spans="1:5" x14ac:dyDescent="0.2">
      <c r="B155" s="170" t="s">
        <v>661</v>
      </c>
      <c r="C155" s="169" t="s">
        <v>662</v>
      </c>
      <c r="D155" s="168"/>
      <c r="E155" s="168"/>
    </row>
    <row r="156" spans="1:5" ht="22.5" x14ac:dyDescent="0.2">
      <c r="B156" s="170" t="s">
        <v>663</v>
      </c>
      <c r="C156" s="197" t="s">
        <v>664</v>
      </c>
      <c r="D156" s="197"/>
      <c r="E156" s="19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56:E156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ht="10.15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zoomScaleNormal="100" workbookViewId="0">
      <selection activeCell="D25" sqref="D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93" t="s">
        <v>659</v>
      </c>
      <c r="B1" s="193"/>
      <c r="C1" s="193"/>
      <c r="D1" s="14" t="s">
        <v>602</v>
      </c>
      <c r="E1" s="25">
        <v>2023</v>
      </c>
    </row>
    <row r="2" spans="1:5" s="16" customFormat="1" ht="18.95" customHeight="1" x14ac:dyDescent="0.3">
      <c r="A2" s="193" t="s">
        <v>607</v>
      </c>
      <c r="B2" s="193"/>
      <c r="C2" s="193"/>
      <c r="D2" s="14" t="s">
        <v>603</v>
      </c>
      <c r="E2" s="25" t="s">
        <v>605</v>
      </c>
    </row>
    <row r="3" spans="1:5" s="16" customFormat="1" ht="18.95" customHeight="1" x14ac:dyDescent="0.3">
      <c r="A3" s="193" t="s">
        <v>660</v>
      </c>
      <c r="B3" s="193"/>
      <c r="C3" s="193"/>
      <c r="D3" s="14" t="s">
        <v>604</v>
      </c>
      <c r="E3" s="25">
        <v>2</v>
      </c>
    </row>
    <row r="4" spans="1:5" ht="10.15" x14ac:dyDescent="0.2">
      <c r="A4" s="18" t="s">
        <v>193</v>
      </c>
      <c r="B4" s="19"/>
      <c r="C4" s="19"/>
      <c r="D4" s="19"/>
      <c r="E4" s="19"/>
    </row>
    <row r="6" spans="1:5" ht="10.1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ht="10.15" x14ac:dyDescent="0.2">
      <c r="A8" s="50">
        <v>4100</v>
      </c>
      <c r="B8" s="51" t="s">
        <v>303</v>
      </c>
      <c r="C8" s="55">
        <f>SUM(C9+C19+C25+C28+C34+C37+C46)</f>
        <v>20590313.620000001</v>
      </c>
      <c r="D8" s="92"/>
      <c r="E8" s="49"/>
    </row>
    <row r="9" spans="1:5" ht="10.1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493</v>
      </c>
      <c r="C34" s="55">
        <f>SUM(C35:C36)</f>
        <v>317080.02</v>
      </c>
      <c r="D34" s="92"/>
      <c r="E34" s="49"/>
    </row>
    <row r="35" spans="1:5" ht="10.15" x14ac:dyDescent="0.2">
      <c r="A35" s="50">
        <v>4151</v>
      </c>
      <c r="B35" s="51" t="s">
        <v>493</v>
      </c>
      <c r="C35" s="55">
        <v>317080.02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20273233.600000001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20273233.600000001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3306944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3306944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3306944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16980243.900000002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16980243.900000002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5250899.93</v>
      </c>
      <c r="D100" s="57">
        <f t="shared" ref="D100:D163" si="0">C100/$C$98</f>
        <v>0.30923583671256921</v>
      </c>
      <c r="E100" s="56"/>
    </row>
    <row r="101" spans="1:5" x14ac:dyDescent="0.2">
      <c r="A101" s="54">
        <v>5111</v>
      </c>
      <c r="B101" s="51" t="s">
        <v>360</v>
      </c>
      <c r="C101" s="55">
        <v>3053576.17</v>
      </c>
      <c r="D101" s="57">
        <f t="shared" si="0"/>
        <v>0.17983111361551171</v>
      </c>
      <c r="E101" s="56"/>
    </row>
    <row r="102" spans="1:5" x14ac:dyDescent="0.2">
      <c r="A102" s="54">
        <v>5112</v>
      </c>
      <c r="B102" s="51" t="s">
        <v>361</v>
      </c>
      <c r="C102" s="55">
        <v>518.64</v>
      </c>
      <c r="D102" s="57">
        <f t="shared" si="0"/>
        <v>3.0543730882452158E-5</v>
      </c>
      <c r="E102" s="56"/>
    </row>
    <row r="103" spans="1:5" x14ac:dyDescent="0.2">
      <c r="A103" s="54">
        <v>5113</v>
      </c>
      <c r="B103" s="51" t="s">
        <v>362</v>
      </c>
      <c r="C103" s="55">
        <v>14055.96</v>
      </c>
      <c r="D103" s="57">
        <f t="shared" si="0"/>
        <v>8.2778316276128385E-4</v>
      </c>
      <c r="E103" s="56"/>
    </row>
    <row r="104" spans="1:5" x14ac:dyDescent="0.2">
      <c r="A104" s="54">
        <v>5114</v>
      </c>
      <c r="B104" s="51" t="s">
        <v>363</v>
      </c>
      <c r="C104" s="55">
        <v>861697.93</v>
      </c>
      <c r="D104" s="57">
        <f t="shared" si="0"/>
        <v>5.0747087914326125E-2</v>
      </c>
      <c r="E104" s="56"/>
    </row>
    <row r="105" spans="1:5" x14ac:dyDescent="0.2">
      <c r="A105" s="54">
        <v>5115</v>
      </c>
      <c r="B105" s="51" t="s">
        <v>364</v>
      </c>
      <c r="C105" s="55">
        <v>725663.71</v>
      </c>
      <c r="D105" s="57">
        <f t="shared" si="0"/>
        <v>4.273576482608709E-2</v>
      </c>
      <c r="E105" s="56"/>
    </row>
    <row r="106" spans="1:5" x14ac:dyDescent="0.2">
      <c r="A106" s="54">
        <v>5116</v>
      </c>
      <c r="B106" s="51" t="s">
        <v>365</v>
      </c>
      <c r="C106" s="55">
        <v>595387.52</v>
      </c>
      <c r="D106" s="57">
        <f t="shared" si="0"/>
        <v>3.506354346300055E-2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3101257.55</v>
      </c>
      <c r="D107" s="57">
        <f t="shared" si="0"/>
        <v>0.1826391639757306</v>
      </c>
      <c r="E107" s="56"/>
    </row>
    <row r="108" spans="1:5" x14ac:dyDescent="0.2">
      <c r="A108" s="54">
        <v>5121</v>
      </c>
      <c r="B108" s="51" t="s">
        <v>367</v>
      </c>
      <c r="C108" s="55">
        <v>139292.85</v>
      </c>
      <c r="D108" s="57">
        <f t="shared" si="0"/>
        <v>8.2032302256859809E-3</v>
      </c>
      <c r="E108" s="56"/>
    </row>
    <row r="109" spans="1:5" x14ac:dyDescent="0.2">
      <c r="A109" s="54">
        <v>5122</v>
      </c>
      <c r="B109" s="51" t="s">
        <v>368</v>
      </c>
      <c r="C109" s="55">
        <v>17435.2</v>
      </c>
      <c r="D109" s="57">
        <f t="shared" si="0"/>
        <v>1.026793260607994E-3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1868477.32</v>
      </c>
      <c r="D111" s="57">
        <f t="shared" si="0"/>
        <v>0.11003830869590747</v>
      </c>
      <c r="E111" s="56"/>
    </row>
    <row r="112" spans="1:5" x14ac:dyDescent="0.2">
      <c r="A112" s="54">
        <v>5125</v>
      </c>
      <c r="B112" s="51" t="s">
        <v>371</v>
      </c>
      <c r="C112" s="55">
        <v>238128.61</v>
      </c>
      <c r="D112" s="57">
        <f t="shared" si="0"/>
        <v>1.402386275499847E-2</v>
      </c>
      <c r="E112" s="56"/>
    </row>
    <row r="113" spans="1:5" x14ac:dyDescent="0.2">
      <c r="A113" s="54">
        <v>5126</v>
      </c>
      <c r="B113" s="51" t="s">
        <v>372</v>
      </c>
      <c r="C113" s="55">
        <v>269250.37</v>
      </c>
      <c r="D113" s="57">
        <f t="shared" si="0"/>
        <v>1.5856684484961959E-2</v>
      </c>
      <c r="E113" s="56"/>
    </row>
    <row r="114" spans="1:5" x14ac:dyDescent="0.2">
      <c r="A114" s="54">
        <v>5127</v>
      </c>
      <c r="B114" s="51" t="s">
        <v>373</v>
      </c>
      <c r="C114" s="55">
        <v>72533.61</v>
      </c>
      <c r="D114" s="57">
        <f t="shared" si="0"/>
        <v>4.2716471228072287E-3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496139.59</v>
      </c>
      <c r="D116" s="57">
        <f t="shared" si="0"/>
        <v>2.9218637430761519E-2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8628086.4200000018</v>
      </c>
      <c r="D117" s="57">
        <f t="shared" si="0"/>
        <v>0.50812499931170019</v>
      </c>
      <c r="E117" s="56"/>
    </row>
    <row r="118" spans="1:5" x14ac:dyDescent="0.2">
      <c r="A118" s="54">
        <v>5131</v>
      </c>
      <c r="B118" s="51" t="s">
        <v>377</v>
      </c>
      <c r="C118" s="55">
        <v>4638095.8600000003</v>
      </c>
      <c r="D118" s="57">
        <f t="shared" si="0"/>
        <v>0.27314659832418542</v>
      </c>
      <c r="E118" s="56"/>
    </row>
    <row r="119" spans="1:5" x14ac:dyDescent="0.2">
      <c r="A119" s="54">
        <v>5132</v>
      </c>
      <c r="B119" s="51" t="s">
        <v>378</v>
      </c>
      <c r="C119" s="55">
        <v>5800</v>
      </c>
      <c r="D119" s="57">
        <f t="shared" si="0"/>
        <v>3.415734210979148E-4</v>
      </c>
      <c r="E119" s="56"/>
    </row>
    <row r="120" spans="1:5" x14ac:dyDescent="0.2">
      <c r="A120" s="54">
        <v>5133</v>
      </c>
      <c r="B120" s="51" t="s">
        <v>379</v>
      </c>
      <c r="C120" s="55">
        <v>706072.58</v>
      </c>
      <c r="D120" s="57">
        <f t="shared" si="0"/>
        <v>4.1582004602419162E-2</v>
      </c>
      <c r="E120" s="56"/>
    </row>
    <row r="121" spans="1:5" x14ac:dyDescent="0.2">
      <c r="A121" s="54">
        <v>5134</v>
      </c>
      <c r="B121" s="51" t="s">
        <v>380</v>
      </c>
      <c r="C121" s="55">
        <v>192072.84</v>
      </c>
      <c r="D121" s="57">
        <f t="shared" si="0"/>
        <v>1.1311547768757313E-2</v>
      </c>
      <c r="E121" s="56"/>
    </row>
    <row r="122" spans="1:5" x14ac:dyDescent="0.2">
      <c r="A122" s="54">
        <v>5135</v>
      </c>
      <c r="B122" s="51" t="s">
        <v>381</v>
      </c>
      <c r="C122" s="55">
        <v>1054259.93</v>
      </c>
      <c r="D122" s="57">
        <f t="shared" si="0"/>
        <v>6.2087443278715203E-2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1034.48</v>
      </c>
      <c r="D124" s="57">
        <f t="shared" si="0"/>
        <v>6.0922564251270847E-5</v>
      </c>
      <c r="E124" s="56"/>
    </row>
    <row r="125" spans="1:5" x14ac:dyDescent="0.2">
      <c r="A125" s="54">
        <v>5138</v>
      </c>
      <c r="B125" s="51" t="s">
        <v>384</v>
      </c>
      <c r="C125" s="55">
        <v>78956.73</v>
      </c>
      <c r="D125" s="57">
        <f t="shared" si="0"/>
        <v>4.6499173077248898E-3</v>
      </c>
      <c r="E125" s="56"/>
    </row>
    <row r="126" spans="1:5" x14ac:dyDescent="0.2">
      <c r="A126" s="54">
        <v>5139</v>
      </c>
      <c r="B126" s="51" t="s">
        <v>385</v>
      </c>
      <c r="C126" s="55">
        <v>1951794</v>
      </c>
      <c r="D126" s="57">
        <f t="shared" si="0"/>
        <v>0.11494499204454889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  <row r="222" spans="1:5" x14ac:dyDescent="0.2">
      <c r="B222" s="173" t="s">
        <v>661</v>
      </c>
      <c r="C222" s="172" t="s">
        <v>662</v>
      </c>
      <c r="D222" s="171"/>
      <c r="E222" s="171"/>
    </row>
    <row r="223" spans="1:5" ht="22.5" x14ac:dyDescent="0.2">
      <c r="B223" s="173" t="s">
        <v>663</v>
      </c>
      <c r="C223" s="197" t="s">
        <v>664</v>
      </c>
      <c r="D223" s="197"/>
      <c r="E223" s="1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3:E22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98" t="s">
        <v>659</v>
      </c>
      <c r="B1" s="198"/>
      <c r="C1" s="198"/>
      <c r="D1" s="27" t="s">
        <v>602</v>
      </c>
      <c r="E1" s="28">
        <v>2023</v>
      </c>
    </row>
    <row r="2" spans="1:5" ht="18.95" customHeight="1" x14ac:dyDescent="0.2">
      <c r="A2" s="198" t="s">
        <v>608</v>
      </c>
      <c r="B2" s="198"/>
      <c r="C2" s="198"/>
      <c r="D2" s="27" t="s">
        <v>603</v>
      </c>
      <c r="E2" s="28" t="s">
        <v>605</v>
      </c>
    </row>
    <row r="3" spans="1:5" ht="18.95" customHeight="1" x14ac:dyDescent="0.2">
      <c r="A3" s="198" t="s">
        <v>660</v>
      </c>
      <c r="B3" s="198"/>
      <c r="C3" s="198"/>
      <c r="D3" s="27" t="s">
        <v>604</v>
      </c>
      <c r="E3" s="28">
        <v>2</v>
      </c>
    </row>
    <row r="4" spans="1:5" ht="10.15" x14ac:dyDescent="0.2">
      <c r="A4" s="30" t="s">
        <v>193</v>
      </c>
      <c r="B4" s="31"/>
      <c r="C4" s="31"/>
      <c r="D4" s="31"/>
      <c r="E4" s="31"/>
    </row>
    <row r="6" spans="1:5" ht="10.15" x14ac:dyDescent="0.2">
      <c r="A6" s="31" t="s">
        <v>171</v>
      </c>
      <c r="B6" s="31"/>
      <c r="C6" s="31"/>
      <c r="D6" s="31"/>
      <c r="E6" s="31"/>
    </row>
    <row r="7" spans="1:5" ht="10.1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ht="10.15" x14ac:dyDescent="0.2">
      <c r="A8" s="33">
        <v>3110</v>
      </c>
      <c r="B8" s="29" t="s">
        <v>333</v>
      </c>
      <c r="C8" s="34">
        <v>12650467.630000001</v>
      </c>
    </row>
    <row r="9" spans="1:5" ht="10.1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ht="10.15" x14ac:dyDescent="0.2">
      <c r="A12" s="31" t="s">
        <v>173</v>
      </c>
      <c r="B12" s="31"/>
      <c r="C12" s="31"/>
      <c r="D12" s="31"/>
      <c r="E12" s="31"/>
    </row>
    <row r="13" spans="1:5" ht="10.1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ht="10.15" x14ac:dyDescent="0.2">
      <c r="A14" s="33">
        <v>3210</v>
      </c>
      <c r="B14" s="29" t="s">
        <v>467</v>
      </c>
      <c r="C14" s="34">
        <v>6917013.7199999997</v>
      </c>
    </row>
    <row r="15" spans="1:5" ht="10.15" x14ac:dyDescent="0.2">
      <c r="A15" s="33">
        <v>3220</v>
      </c>
      <c r="B15" s="29" t="s">
        <v>468</v>
      </c>
      <c r="C15" s="34">
        <v>48762771.729999997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5" x14ac:dyDescent="0.2">
      <c r="A17" s="33">
        <v>3231</v>
      </c>
      <c r="B17" s="29" t="s">
        <v>470</v>
      </c>
      <c r="C17" s="34">
        <v>0</v>
      </c>
    </row>
    <row r="18" spans="1:5" x14ac:dyDescent="0.2">
      <c r="A18" s="33">
        <v>3232</v>
      </c>
      <c r="B18" s="29" t="s">
        <v>471</v>
      </c>
      <c r="C18" s="34">
        <v>0</v>
      </c>
    </row>
    <row r="19" spans="1:5" x14ac:dyDescent="0.2">
      <c r="A19" s="33">
        <v>3233</v>
      </c>
      <c r="B19" s="29" t="s">
        <v>472</v>
      </c>
      <c r="C19" s="34">
        <v>0</v>
      </c>
    </row>
    <row r="20" spans="1:5" x14ac:dyDescent="0.2">
      <c r="A20" s="33">
        <v>3239</v>
      </c>
      <c r="B20" s="29" t="s">
        <v>473</v>
      </c>
      <c r="C20" s="34">
        <v>0</v>
      </c>
    </row>
    <row r="21" spans="1:5" ht="10.15" x14ac:dyDescent="0.2">
      <c r="A21" s="33">
        <v>3240</v>
      </c>
      <c r="B21" s="29" t="s">
        <v>474</v>
      </c>
      <c r="C21" s="34">
        <f>SUM(C22:C24)</f>
        <v>0</v>
      </c>
    </row>
    <row r="22" spans="1:5" ht="10.15" x14ac:dyDescent="0.2">
      <c r="A22" s="33">
        <v>3241</v>
      </c>
      <c r="B22" s="29" t="s">
        <v>475</v>
      </c>
      <c r="C22" s="34">
        <v>0</v>
      </c>
    </row>
    <row r="23" spans="1:5" ht="10.15" x14ac:dyDescent="0.2">
      <c r="A23" s="33">
        <v>3242</v>
      </c>
      <c r="B23" s="29" t="s">
        <v>476</v>
      </c>
      <c r="C23" s="34">
        <v>0</v>
      </c>
    </row>
    <row r="24" spans="1:5" ht="10.15" x14ac:dyDescent="0.2">
      <c r="A24" s="33">
        <v>3243</v>
      </c>
      <c r="B24" s="29" t="s">
        <v>477</v>
      </c>
      <c r="C24" s="34">
        <v>0</v>
      </c>
    </row>
    <row r="25" spans="1:5" ht="10.15" x14ac:dyDescent="0.2">
      <c r="A25" s="33">
        <v>3250</v>
      </c>
      <c r="B25" s="29" t="s">
        <v>478</v>
      </c>
      <c r="C25" s="34">
        <f>SUM(C26:C27)</f>
        <v>1036944.53</v>
      </c>
    </row>
    <row r="26" spans="1:5" x14ac:dyDescent="0.2">
      <c r="A26" s="33">
        <v>3251</v>
      </c>
      <c r="B26" s="29" t="s">
        <v>479</v>
      </c>
      <c r="C26" s="34">
        <v>0</v>
      </c>
    </row>
    <row r="27" spans="1:5" ht="10.15" x14ac:dyDescent="0.2">
      <c r="A27" s="33">
        <v>3252</v>
      </c>
      <c r="B27" s="29" t="s">
        <v>480</v>
      </c>
      <c r="C27" s="34">
        <v>1036944.53</v>
      </c>
    </row>
    <row r="29" spans="1:5" ht="10.15" x14ac:dyDescent="0.2">
      <c r="B29" s="29" t="s">
        <v>622</v>
      </c>
    </row>
    <row r="32" spans="1:5" x14ac:dyDescent="0.2">
      <c r="B32" s="171"/>
      <c r="C32" s="171"/>
      <c r="D32" s="171"/>
      <c r="E32" s="171"/>
    </row>
    <row r="33" spans="2:5" x14ac:dyDescent="0.2">
      <c r="B33" s="176" t="s">
        <v>661</v>
      </c>
      <c r="C33" s="175" t="s">
        <v>662</v>
      </c>
      <c r="D33" s="174"/>
      <c r="E33" s="174"/>
    </row>
    <row r="34" spans="2:5" ht="22.5" x14ac:dyDescent="0.2">
      <c r="B34" s="176" t="s">
        <v>663</v>
      </c>
      <c r="C34" s="197" t="s">
        <v>664</v>
      </c>
      <c r="D34" s="197"/>
      <c r="E34" s="1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4:E34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workbookViewId="0">
      <selection activeCell="A130" sqref="A1:E13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98" t="s">
        <v>659</v>
      </c>
      <c r="B1" s="198"/>
      <c r="C1" s="198"/>
      <c r="D1" s="27" t="s">
        <v>602</v>
      </c>
      <c r="E1" s="28">
        <v>2023</v>
      </c>
    </row>
    <row r="2" spans="1:5" s="35" customFormat="1" ht="18.95" customHeight="1" x14ac:dyDescent="0.3">
      <c r="A2" s="198" t="s">
        <v>609</v>
      </c>
      <c r="B2" s="198"/>
      <c r="C2" s="198"/>
      <c r="D2" s="27" t="s">
        <v>603</v>
      </c>
      <c r="E2" s="28" t="s">
        <v>605</v>
      </c>
    </row>
    <row r="3" spans="1:5" s="35" customFormat="1" ht="18.95" customHeight="1" x14ac:dyDescent="0.3">
      <c r="A3" s="198" t="s">
        <v>660</v>
      </c>
      <c r="B3" s="198"/>
      <c r="C3" s="198"/>
      <c r="D3" s="27" t="s">
        <v>604</v>
      </c>
      <c r="E3" s="28">
        <v>2</v>
      </c>
    </row>
    <row r="4" spans="1:5" ht="10.15" x14ac:dyDescent="0.2">
      <c r="A4" s="30" t="s">
        <v>193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481</v>
      </c>
      <c r="C8" s="34">
        <v>-22454.2</v>
      </c>
      <c r="D8" s="34">
        <v>-22454.2</v>
      </c>
    </row>
    <row r="9" spans="1:5" x14ac:dyDescent="0.2">
      <c r="A9" s="33">
        <v>1112</v>
      </c>
      <c r="B9" s="29" t="s">
        <v>482</v>
      </c>
      <c r="C9" s="34">
        <v>3575400.1</v>
      </c>
      <c r="D9" s="34">
        <v>0</v>
      </c>
    </row>
    <row r="10" spans="1:5" ht="10.15" x14ac:dyDescent="0.2">
      <c r="A10" s="33">
        <v>1113</v>
      </c>
      <c r="B10" s="29" t="s">
        <v>483</v>
      </c>
      <c r="C10" s="34">
        <v>0</v>
      </c>
      <c r="D10" s="34">
        <v>4873613.3099999996</v>
      </c>
    </row>
    <row r="11" spans="1:5" ht="10.1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624</v>
      </c>
      <c r="C15" s="135">
        <f>SUM(C8:C14)</f>
        <v>3552945.9</v>
      </c>
      <c r="D15" s="135">
        <f>SUM(D8:D14)</f>
        <v>4851159.1099999994</v>
      </c>
    </row>
    <row r="18" spans="1:5" ht="10.1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ht="10.15" x14ac:dyDescent="0.2">
      <c r="A20" s="133">
        <v>1230</v>
      </c>
      <c r="B20" s="134" t="s">
        <v>227</v>
      </c>
      <c r="C20" s="135">
        <f>SUM(C21:C27)</f>
        <v>698400.16</v>
      </c>
      <c r="D20" s="135">
        <f>SUM(D21:D27)</f>
        <v>698400.16</v>
      </c>
      <c r="E20" s="130"/>
    </row>
    <row r="21" spans="1:5" ht="10.1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233</v>
      </c>
      <c r="C26" s="34">
        <v>698400.16</v>
      </c>
      <c r="D26" s="132">
        <v>698400.16</v>
      </c>
      <c r="E26" s="130"/>
    </row>
    <row r="27" spans="1:5" ht="10.1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235</v>
      </c>
      <c r="C28" s="135">
        <f>SUM(C29:C36)</f>
        <v>53041.009999999995</v>
      </c>
      <c r="D28" s="135">
        <f>SUM(D29:D36)</f>
        <v>53041.009999999995</v>
      </c>
      <c r="E28" s="130"/>
    </row>
    <row r="29" spans="1:5" x14ac:dyDescent="0.2">
      <c r="A29" s="33">
        <v>1241</v>
      </c>
      <c r="B29" s="29" t="s">
        <v>236</v>
      </c>
      <c r="C29" s="34">
        <v>30257.759999999998</v>
      </c>
      <c r="D29" s="132">
        <v>30257.759999999998</v>
      </c>
      <c r="E29" s="130"/>
    </row>
    <row r="30" spans="1:5" ht="10.1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241</v>
      </c>
      <c r="C34" s="34">
        <v>22783.25</v>
      </c>
      <c r="D34" s="132">
        <v>22783.25</v>
      </c>
    </row>
    <row r="35" spans="1:5" ht="10.1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751441.17</v>
      </c>
      <c r="D43" s="135">
        <f>D20+D28+D37</f>
        <v>751441.17</v>
      </c>
    </row>
    <row r="44" spans="1:5" s="130" customFormat="1" ht="10.15" x14ac:dyDescent="0.2"/>
    <row r="45" spans="1:5" ht="10.15" x14ac:dyDescent="0.2">
      <c r="A45" s="31" t="s">
        <v>183</v>
      </c>
      <c r="B45" s="31"/>
      <c r="C45" s="31"/>
      <c r="D45" s="31"/>
      <c r="E45" s="31"/>
    </row>
    <row r="46" spans="1:5" ht="10.1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626</v>
      </c>
      <c r="C47" s="135">
        <v>6917013.7199999997</v>
      </c>
      <c r="D47" s="135">
        <v>0</v>
      </c>
    </row>
    <row r="48" spans="1:5" ht="10.15" x14ac:dyDescent="0.2">
      <c r="A48" s="131"/>
      <c r="B48" s="136" t="s">
        <v>614</v>
      </c>
      <c r="C48" s="135">
        <f>C51+C63+C91+C94+C49</f>
        <v>136774.85999999999</v>
      </c>
      <c r="D48" s="135">
        <f>D51+D63+D91+D94+D49</f>
        <v>888336.22</v>
      </c>
    </row>
    <row r="49" spans="1:4" s="130" customFormat="1" ht="10.15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888336.22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888336.22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8339.02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842715.84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4000.91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33280.449999999997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136774.85999999999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136774.85999999999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3306944.41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3306944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3306944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0.41</v>
      </c>
      <c r="D112" s="135">
        <f>SUM(D113:D121)</f>
        <v>0</v>
      </c>
    </row>
    <row r="113" spans="1:5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5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5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5" x14ac:dyDescent="0.2">
      <c r="A119" s="131">
        <v>1122</v>
      </c>
      <c r="B119" s="141" t="s">
        <v>641</v>
      </c>
      <c r="C119" s="132">
        <v>0.41</v>
      </c>
      <c r="D119" s="132">
        <v>0</v>
      </c>
    </row>
    <row r="120" spans="1:5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5" x14ac:dyDescent="0.2">
      <c r="A122" s="131"/>
      <c r="B122" s="143" t="s">
        <v>644</v>
      </c>
      <c r="C122" s="135">
        <f>C47+C48+C100-C106-C109</f>
        <v>3746844.17</v>
      </c>
      <c r="D122" s="135">
        <f>D47+D48+D100-D106-D109</f>
        <v>888336.22</v>
      </c>
    </row>
    <row r="124" spans="1:5" x14ac:dyDescent="0.2">
      <c r="B124" s="180" t="s">
        <v>622</v>
      </c>
    </row>
    <row r="126" spans="1:5" s="180" customFormat="1" x14ac:dyDescent="0.2"/>
    <row r="127" spans="1:5" x14ac:dyDescent="0.2">
      <c r="B127" s="177"/>
      <c r="C127" s="177"/>
      <c r="D127" s="177"/>
      <c r="E127" s="177"/>
    </row>
    <row r="128" spans="1:5" x14ac:dyDescent="0.2">
      <c r="B128" s="174"/>
      <c r="C128" s="174"/>
      <c r="D128" s="174"/>
      <c r="E128" s="174"/>
    </row>
    <row r="129" spans="2:5" x14ac:dyDescent="0.2">
      <c r="B129" s="179" t="s">
        <v>661</v>
      </c>
      <c r="C129" s="178" t="s">
        <v>662</v>
      </c>
      <c r="D129" s="177"/>
      <c r="E129" s="177"/>
    </row>
    <row r="130" spans="2:5" ht="22.5" x14ac:dyDescent="0.2">
      <c r="B130" s="179" t="s">
        <v>663</v>
      </c>
      <c r="C130" s="197" t="s">
        <v>664</v>
      </c>
      <c r="D130" s="197"/>
      <c r="E130" s="1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130:E130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ht="10.15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2023-08-10T18:48:06Z</cp:lastPrinted>
  <dcterms:created xsi:type="dcterms:W3CDTF">2012-12-11T20:36:24Z</dcterms:created>
  <dcterms:modified xsi:type="dcterms:W3CDTF">2023-08-11T18:16:59Z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