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4TO TRIMESTRE\DIGITAL\"/>
    </mc:Choice>
  </mc:AlternateContent>
  <bookViews>
    <workbookView xWindow="0" yWindow="0" windowWidth="19275" windowHeight="1159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41" i="4" l="1"/>
  <c r="G17" i="4"/>
  <c r="G7" i="4" l="1"/>
  <c r="G8" i="4"/>
  <c r="G9" i="4"/>
  <c r="G10" i="4"/>
  <c r="G11" i="4"/>
  <c r="G12" i="4"/>
  <c r="G13" i="4"/>
  <c r="G14" i="4"/>
  <c r="G6" i="4"/>
  <c r="G5" i="4"/>
  <c r="C16" i="4"/>
  <c r="D16" i="4"/>
  <c r="E16" i="4"/>
  <c r="F16" i="4"/>
  <c r="B16" i="4"/>
  <c r="C40" i="4"/>
  <c r="D40" i="4"/>
  <c r="E40" i="4"/>
  <c r="F40" i="4"/>
  <c r="G40" i="4"/>
  <c r="B40" i="4"/>
  <c r="G38" i="4"/>
  <c r="G37" i="4" s="1"/>
  <c r="G33" i="4"/>
  <c r="G34" i="4"/>
  <c r="G35" i="4"/>
  <c r="G32" i="4"/>
  <c r="G31" i="4" s="1"/>
  <c r="G29" i="4"/>
  <c r="G28" i="4"/>
  <c r="G27" i="4"/>
  <c r="G26" i="4"/>
  <c r="G25" i="4"/>
  <c r="G24" i="4"/>
  <c r="G21" i="4" s="1"/>
  <c r="G23" i="4"/>
  <c r="G22" i="4"/>
  <c r="C21" i="4"/>
  <c r="D21" i="4"/>
  <c r="E21" i="4"/>
  <c r="F21" i="4"/>
  <c r="B21" i="4"/>
  <c r="C31" i="4"/>
  <c r="D31" i="4"/>
  <c r="E31" i="4"/>
  <c r="F31" i="4"/>
  <c r="B31" i="4"/>
  <c r="E37" i="4"/>
  <c r="D37" i="4"/>
  <c r="C37" i="4"/>
  <c r="B37" i="4"/>
  <c r="G16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<sst xmlns="http://schemas.openxmlformats.org/spreadsheetml/2006/main" count="62" uniqueCount="39">
  <si>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</si>
  <si>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</si>
  <si>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</si>
  <si>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</si>
  <si>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</si>
  <si>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</si>
  <si>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</si>
  <si>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</si>
  <si>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</si>
  <si>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</si>
  <si>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</si>
  <si>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</si>
  <si>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</si>
  <si>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</si>
  <si>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</si>
  <si>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</si>
  <si>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</si>
  <si>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</si>
  <si>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</si>
  <si>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</si>
  <si>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</si>
  <si>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</si>
  <si>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</si>
  <si>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</si>
  <si>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</si>
  <si>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</si>
  <si>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</si>
  <si>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</si>
  <si>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</si>
  <si>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</si>
  <si>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</si>
  <si>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</si>
  <si>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</si>
  <si>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</si>
  <si>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</si>
  <si>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</si>
  <si>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</si>
  <si>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</si>
  <si>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SANTA CRUZ DE JUVENTINO ROSAS GTO
Estado Analítico de Ingresos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</si>
</sst>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I31" sqref="I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27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26650877.190000001</v>
      </c>
      <c r="C5" s="35">
        <v>-5044328.22</v>
      </c>
      <c r="D5" s="35">
        <v>21606548.970000003</v>
      </c>
      <c r="E5" s="35">
        <v>21555268.800000001</v>
      </c>
      <c r="F5" s="35">
        <v>21555268.800000001</v>
      </c>
      <c r="G5" s="43">
        <f>F5-B5</f>
        <v>-5095608.3900000006</v>
      </c>
    </row>
    <row r="6" spans="1:7" x14ac:dyDescent="0.2">
      <c r="A6" s="31" t="s">
        <v>15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44">
        <f t="shared" ref="G6:G14" si="0">F6-B6</f>
        <v>0</v>
      </c>
    </row>
    <row r="7" spans="1:7" x14ac:dyDescent="0.2">
      <c r="A7" s="30" t="s">
        <v>16</v>
      </c>
      <c r="B7" s="36">
        <v>143550.5</v>
      </c>
      <c r="C7" s="36">
        <v>66449.5</v>
      </c>
      <c r="D7" s="36">
        <v>210000</v>
      </c>
      <c r="E7" s="36">
        <v>205912</v>
      </c>
      <c r="F7" s="36">
        <v>205912</v>
      </c>
      <c r="G7" s="44">
        <f t="shared" si="0"/>
        <v>62361.5</v>
      </c>
    </row>
    <row r="8" spans="1:7" x14ac:dyDescent="0.2">
      <c r="A8" s="30" t="s">
        <v>17</v>
      </c>
      <c r="B8" s="36">
        <v>16944546.870000001</v>
      </c>
      <c r="C8" s="36">
        <v>2167745.02</v>
      </c>
      <c r="D8" s="36">
        <v>19112291.890000001</v>
      </c>
      <c r="E8" s="36">
        <v>18469239.129999999</v>
      </c>
      <c r="F8" s="36">
        <v>18469239.129999999</v>
      </c>
      <c r="G8" s="44">
        <f t="shared" si="0"/>
        <v>1524692.2599999979</v>
      </c>
    </row>
    <row r="9" spans="1:7" x14ac:dyDescent="0.2">
      <c r="A9" s="30" t="s">
        <v>18</v>
      </c>
      <c r="B9" s="36">
        <v>1300422.8500000001</v>
      </c>
      <c r="C9" s="36">
        <v>2494483.1</v>
      </c>
      <c r="D9" s="36">
        <v>3794905.95</v>
      </c>
      <c r="E9" s="36">
        <v>4028839.97</v>
      </c>
      <c r="F9" s="36">
        <v>4028839.97</v>
      </c>
      <c r="G9" s="44">
        <f t="shared" si="0"/>
        <v>2728417.12</v>
      </c>
    </row>
    <row r="10" spans="1:7" x14ac:dyDescent="0.2">
      <c r="A10" s="31" t="s">
        <v>19</v>
      </c>
      <c r="B10" s="36">
        <v>3696570</v>
      </c>
      <c r="C10" s="36">
        <v>2025120.12</v>
      </c>
      <c r="D10" s="36">
        <v>5721690.1200000001</v>
      </c>
      <c r="E10" s="36">
        <v>5764782.8700000001</v>
      </c>
      <c r="F10" s="36">
        <v>5764782.8700000001</v>
      </c>
      <c r="G10" s="44">
        <f t="shared" si="0"/>
        <v>2068212.87</v>
      </c>
    </row>
    <row r="11" spans="1:7" x14ac:dyDescent="0.2">
      <c r="A11" s="30" t="s">
        <v>20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44">
        <f t="shared" si="0"/>
        <v>0</v>
      </c>
    </row>
    <row r="12" spans="1:7" ht="22.5" x14ac:dyDescent="0.2">
      <c r="A12" s="30" t="s">
        <v>21</v>
      </c>
      <c r="B12" s="36">
        <v>254786764.91999999</v>
      </c>
      <c r="C12" s="36">
        <v>42459475.600000001</v>
      </c>
      <c r="D12" s="36">
        <v>297246240.51999998</v>
      </c>
      <c r="E12" s="36">
        <v>300534740.39999998</v>
      </c>
      <c r="F12" s="36">
        <v>300534739.68000001</v>
      </c>
      <c r="G12" s="44">
        <f t="shared" si="0"/>
        <v>45747974.76000002</v>
      </c>
    </row>
    <row r="13" spans="1:7" ht="22.5" x14ac:dyDescent="0.2">
      <c r="A13" s="30" t="s">
        <v>22</v>
      </c>
      <c r="B13" s="36">
        <v>76515.58</v>
      </c>
      <c r="C13" s="36">
        <v>101911248.97</v>
      </c>
      <c r="D13" s="36">
        <v>101987764.55</v>
      </c>
      <c r="E13" s="36">
        <v>88267805.700000003</v>
      </c>
      <c r="F13" s="36">
        <v>87390606.420000002</v>
      </c>
      <c r="G13" s="44">
        <f t="shared" si="0"/>
        <v>87314090.840000004</v>
      </c>
    </row>
    <row r="14" spans="1:7" x14ac:dyDescent="0.2">
      <c r="A14" s="30" t="s">
        <v>23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44">
        <f t="shared" si="0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2">
        <f>SUM(B5:B14)</f>
        <v>303599247.90999997</v>
      </c>
      <c r="C16" s="42">
        <f t="shared" ref="C16:G16" si="1">SUM(C5:C14)</f>
        <v>146080194.09</v>
      </c>
      <c r="D16" s="42">
        <f t="shared" si="1"/>
        <v>449679442</v>
      </c>
      <c r="E16" s="42">
        <f t="shared" si="1"/>
        <v>438826588.86999995</v>
      </c>
      <c r="F16" s="42">
        <f t="shared" si="1"/>
        <v>437949388.87</v>
      </c>
      <c r="G16" s="42">
        <f t="shared" si="1"/>
        <v>134350140.96000004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>
        <f>IF(G16&gt;0,G16,0)</f>
        <v>134350140.96000004</v>
      </c>
    </row>
    <row r="18" spans="1:7" ht="10.5" customHeight="1" x14ac:dyDescent="0.2">
      <c r="A18" s="25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0">
        <f t="shared" ref="B21:G21" si="2">SUM(B22+B23+B24+B25+B26+B27+B28+B29)</f>
        <v>303599247.90999997</v>
      </c>
      <c r="C21" s="40">
        <f t="shared" si="2"/>
        <v>146080194.09</v>
      </c>
      <c r="D21" s="40">
        <f t="shared" si="2"/>
        <v>449679442</v>
      </c>
      <c r="E21" s="40">
        <f t="shared" si="2"/>
        <v>438826588.86999995</v>
      </c>
      <c r="F21" s="40">
        <f t="shared" si="2"/>
        <v>437949388.87</v>
      </c>
      <c r="G21" s="40">
        <f t="shared" si="2"/>
        <v>134350140.96000004</v>
      </c>
    </row>
    <row r="22" spans="1:7" x14ac:dyDescent="0.2">
      <c r="A22" s="33" t="s">
        <v>14</v>
      </c>
      <c r="B22" s="37">
        <v>26650877.190000001</v>
      </c>
      <c r="C22" s="37">
        <v>-5044328.22</v>
      </c>
      <c r="D22" s="37">
        <v>21606548.970000003</v>
      </c>
      <c r="E22" s="37">
        <v>21555268.800000001</v>
      </c>
      <c r="F22" s="37">
        <v>21555268.800000001</v>
      </c>
      <c r="G22" s="41">
        <f t="shared" ref="G22:G29" si="3">F22-B22</f>
        <v>-5095608.3900000006</v>
      </c>
    </row>
    <row r="23" spans="1:7" x14ac:dyDescent="0.2">
      <c r="A23" s="33" t="s">
        <v>15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41">
        <f t="shared" si="3"/>
        <v>0</v>
      </c>
    </row>
    <row r="24" spans="1:7" x14ac:dyDescent="0.2">
      <c r="A24" s="33" t="s">
        <v>16</v>
      </c>
      <c r="B24" s="37">
        <v>143550.5</v>
      </c>
      <c r="C24" s="37">
        <v>66449.5</v>
      </c>
      <c r="D24" s="37">
        <v>210000</v>
      </c>
      <c r="E24" s="37">
        <v>205912</v>
      </c>
      <c r="F24" s="37">
        <v>205912</v>
      </c>
      <c r="G24" s="41">
        <f t="shared" si="3"/>
        <v>62361.5</v>
      </c>
    </row>
    <row r="25" spans="1:7" x14ac:dyDescent="0.2">
      <c r="A25" s="33" t="s">
        <v>17</v>
      </c>
      <c r="B25" s="37">
        <v>16944546.870000001</v>
      </c>
      <c r="C25" s="37">
        <v>2167745.02</v>
      </c>
      <c r="D25" s="37">
        <v>19112291.890000001</v>
      </c>
      <c r="E25" s="37">
        <v>18469239.129999999</v>
      </c>
      <c r="F25" s="37">
        <v>18469239.129999999</v>
      </c>
      <c r="G25" s="41">
        <f t="shared" si="3"/>
        <v>1524692.2599999979</v>
      </c>
    </row>
    <row r="26" spans="1:7" x14ac:dyDescent="0.2">
      <c r="A26" s="33" t="s">
        <v>28</v>
      </c>
      <c r="B26" s="37">
        <v>1300422.8500000001</v>
      </c>
      <c r="C26" s="37">
        <v>2494483.1</v>
      </c>
      <c r="D26" s="37">
        <v>3794905.95</v>
      </c>
      <c r="E26" s="37">
        <v>4028839.97</v>
      </c>
      <c r="F26" s="37">
        <v>4028839.97</v>
      </c>
      <c r="G26" s="41">
        <f t="shared" si="3"/>
        <v>2728417.12</v>
      </c>
    </row>
    <row r="27" spans="1:7" x14ac:dyDescent="0.2">
      <c r="A27" s="33" t="s">
        <v>29</v>
      </c>
      <c r="B27" s="37">
        <v>3696570</v>
      </c>
      <c r="C27" s="37">
        <v>2025120.12</v>
      </c>
      <c r="D27" s="37">
        <v>5721690.1200000001</v>
      </c>
      <c r="E27" s="37">
        <v>5764782.8700000001</v>
      </c>
      <c r="F27" s="37">
        <v>5764782.8700000001</v>
      </c>
      <c r="G27" s="41">
        <f t="shared" si="3"/>
        <v>2068212.87</v>
      </c>
    </row>
    <row r="28" spans="1:7" ht="22.5" x14ac:dyDescent="0.2">
      <c r="A28" s="33" t="s">
        <v>30</v>
      </c>
      <c r="B28" s="37">
        <v>254786764.91999999</v>
      </c>
      <c r="C28" s="37">
        <v>42459475.600000001</v>
      </c>
      <c r="D28" s="37">
        <v>297246240.51999998</v>
      </c>
      <c r="E28" s="37">
        <v>300534740.39999998</v>
      </c>
      <c r="F28" s="37">
        <v>300534739.68000001</v>
      </c>
      <c r="G28" s="41">
        <f t="shared" si="3"/>
        <v>45747974.76000002</v>
      </c>
    </row>
    <row r="29" spans="1:7" ht="22.5" x14ac:dyDescent="0.2">
      <c r="A29" s="33" t="s">
        <v>22</v>
      </c>
      <c r="B29" s="37">
        <v>76515.58</v>
      </c>
      <c r="C29" s="37">
        <v>101911248.97</v>
      </c>
      <c r="D29" s="37">
        <v>101987764.55</v>
      </c>
      <c r="E29" s="37">
        <v>88267805.700000003</v>
      </c>
      <c r="F29" s="37">
        <v>87390606.420000002</v>
      </c>
      <c r="G29" s="41">
        <f t="shared" si="3"/>
        <v>87314090.840000004</v>
      </c>
    </row>
    <row r="30" spans="1:7" x14ac:dyDescent="0.2">
      <c r="A30" s="33"/>
      <c r="B30" s="37"/>
      <c r="C30" s="37"/>
      <c r="D30" s="37"/>
      <c r="E30" s="37"/>
      <c r="F30" s="37"/>
      <c r="G30" s="37"/>
    </row>
    <row r="31" spans="1:7" ht="33.75" x14ac:dyDescent="0.2">
      <c r="A31" s="34" t="s">
        <v>37</v>
      </c>
      <c r="B31" s="39">
        <f t="shared" ref="B31:G31" si="4">SUM(B32:B35)</f>
        <v>0</v>
      </c>
      <c r="C31" s="39">
        <f t="shared" si="4"/>
        <v>0</v>
      </c>
      <c r="D31" s="39">
        <f t="shared" si="4"/>
        <v>0</v>
      </c>
      <c r="E31" s="39">
        <f t="shared" si="4"/>
        <v>0</v>
      </c>
      <c r="F31" s="39">
        <f t="shared" si="4"/>
        <v>0</v>
      </c>
      <c r="G31" s="39">
        <f t="shared" si="4"/>
        <v>0</v>
      </c>
    </row>
    <row r="32" spans="1:7" x14ac:dyDescent="0.2">
      <c r="A32" s="33" t="s">
        <v>15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41">
        <f>F32-B32</f>
        <v>0</v>
      </c>
    </row>
    <row r="33" spans="1:7" x14ac:dyDescent="0.2">
      <c r="A33" s="33" t="s">
        <v>31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41">
        <f t="shared" ref="G33:G35" si="5">F33-B33</f>
        <v>0</v>
      </c>
    </row>
    <row r="34" spans="1:7" ht="22.5" x14ac:dyDescent="0.2">
      <c r="A34" s="33" t="s">
        <v>32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41">
        <f t="shared" si="5"/>
        <v>0</v>
      </c>
    </row>
    <row r="35" spans="1:7" ht="22.5" x14ac:dyDescent="0.2">
      <c r="A35" s="33" t="s">
        <v>22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41">
        <f t="shared" si="5"/>
        <v>0</v>
      </c>
    </row>
    <row r="36" spans="1:7" x14ac:dyDescent="0.2">
      <c r="A36" s="11"/>
      <c r="B36" s="37"/>
      <c r="C36" s="37"/>
      <c r="D36" s="37"/>
      <c r="E36" s="37"/>
      <c r="F36" s="37"/>
      <c r="G36" s="37"/>
    </row>
    <row r="37" spans="1:7" x14ac:dyDescent="0.2">
      <c r="A37" s="24" t="s">
        <v>33</v>
      </c>
      <c r="B37" s="38">
        <f>+B38</f>
        <v>0</v>
      </c>
      <c r="C37" s="38">
        <f>+C38</f>
        <v>0</v>
      </c>
      <c r="D37" s="38">
        <f>+D38</f>
        <v>0</v>
      </c>
      <c r="E37" s="38">
        <f>+E38</f>
        <v>0</v>
      </c>
      <c r="F37" s="38">
        <v>0</v>
      </c>
      <c r="G37" s="38">
        <f>+G38</f>
        <v>0</v>
      </c>
    </row>
    <row r="38" spans="1:7" x14ac:dyDescent="0.2">
      <c r="A38" s="33" t="s">
        <v>23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41">
        <f t="shared" ref="G38" si="6">F38-B38</f>
        <v>0</v>
      </c>
    </row>
    <row r="39" spans="1:7" x14ac:dyDescent="0.2">
      <c r="A39" s="33"/>
      <c r="B39" s="13"/>
      <c r="C39" s="13"/>
      <c r="D39" s="13"/>
      <c r="E39" s="13"/>
      <c r="F39" s="13"/>
      <c r="G39" s="13"/>
    </row>
    <row r="40" spans="1:7" x14ac:dyDescent="0.2">
      <c r="A40" s="12" t="s">
        <v>24</v>
      </c>
      <c r="B40" s="42">
        <f>SUM(B37+B31+B21)</f>
        <v>303599247.90999997</v>
      </c>
      <c r="C40" s="42">
        <f t="shared" ref="C40:G40" si="7">SUM(C37+C31+C21)</f>
        <v>146080194.09</v>
      </c>
      <c r="D40" s="42">
        <f t="shared" si="7"/>
        <v>449679442</v>
      </c>
      <c r="E40" s="42">
        <f t="shared" si="7"/>
        <v>438826588.86999995</v>
      </c>
      <c r="F40" s="42">
        <f t="shared" si="7"/>
        <v>437949388.87</v>
      </c>
      <c r="G40" s="42">
        <f t="shared" si="7"/>
        <v>134350140.96000004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>
        <f>IF(G40&gt;0,G40,0)</f>
        <v>134350140.96000004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2012-12-11T20:48:19Z</dcterms:created>
  <dcterms:modified xsi:type="dcterms:W3CDTF">2024-02-20T18:44:30Z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