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PRESUPUESTARIA\"/>
    </mc:Choice>
  </mc:AlternateContent>
  <bookViews>
    <workbookView xWindow="3285" yWindow="3285" windowWidth="21600" windowHeight="1138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46" i="4"/>
  <c r="H40" i="4"/>
  <c r="E50" i="4"/>
  <c r="H50" i="4" s="1"/>
  <c r="E48" i="4"/>
  <c r="H48" i="4" s="1"/>
  <c r="E46" i="4"/>
  <c r="E44" i="4"/>
  <c r="H44" i="4" s="1"/>
  <c r="E42" i="4"/>
  <c r="H42" i="4" s="1"/>
  <c r="E40" i="4"/>
  <c r="E38" i="4"/>
  <c r="E52" i="4" s="1"/>
  <c r="C52" i="4"/>
  <c r="G30" i="4"/>
  <c r="F30" i="4"/>
  <c r="H28" i="4"/>
  <c r="E28" i="4"/>
  <c r="E27" i="4"/>
  <c r="H27" i="4" s="1"/>
  <c r="E26" i="4"/>
  <c r="H26" i="4" s="1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E30" i="4" l="1"/>
  <c r="H38" i="4"/>
  <c r="H52" i="4" s="1"/>
  <c r="H16" i="4"/>
  <c r="E16" i="4"/>
  <c r="H33" i="5" l="1"/>
  <c r="H32" i="5"/>
  <c r="H31" i="5"/>
  <c r="H23" i="5"/>
  <c r="H22" i="5"/>
  <c r="H21" i="5"/>
  <c r="H13" i="5"/>
  <c r="H12" i="5"/>
  <c r="E40" i="5"/>
  <c r="H40" i="5" s="1"/>
  <c r="E39" i="5"/>
  <c r="H39" i="5" s="1"/>
  <c r="E38" i="5"/>
  <c r="E37" i="5"/>
  <c r="H37" i="5" s="1"/>
  <c r="E34" i="5"/>
  <c r="H34" i="5" s="1"/>
  <c r="E33" i="5"/>
  <c r="E32" i="5"/>
  <c r="E31" i="5"/>
  <c r="E30" i="5"/>
  <c r="H30" i="5" s="1"/>
  <c r="E29" i="5"/>
  <c r="H29" i="5" s="1"/>
  <c r="E28" i="5"/>
  <c r="H28" i="5" s="1"/>
  <c r="E27" i="5"/>
  <c r="H27" i="5" s="1"/>
  <c r="E26" i="5"/>
  <c r="H26" i="5" s="1"/>
  <c r="E23" i="5"/>
  <c r="E22" i="5"/>
  <c r="E21" i="5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0" i="6"/>
  <c r="H62" i="6"/>
  <c r="H54" i="6"/>
  <c r="H46" i="6"/>
  <c r="H38" i="6"/>
  <c r="H11" i="6"/>
  <c r="H9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E33" i="6" s="1"/>
  <c r="C23" i="6"/>
  <c r="C13" i="6"/>
  <c r="C5" i="6"/>
  <c r="C42" i="5" l="1"/>
  <c r="E16" i="8"/>
  <c r="E43" i="6"/>
  <c r="H43" i="6" s="1"/>
  <c r="H33" i="6"/>
  <c r="E23" i="6"/>
  <c r="H23" i="6" s="1"/>
  <c r="E13" i="6"/>
  <c r="H13" i="6" s="1"/>
  <c r="F77" i="6"/>
  <c r="H6" i="5"/>
  <c r="H25" i="5"/>
  <c r="H16" i="5"/>
  <c r="G77" i="6"/>
  <c r="E36" i="5"/>
  <c r="H6" i="8"/>
  <c r="H16" i="8" s="1"/>
  <c r="F42" i="5"/>
  <c r="H38" i="5"/>
  <c r="H36" i="5" s="1"/>
  <c r="C77" i="6"/>
  <c r="E6" i="5"/>
  <c r="D77" i="6"/>
  <c r="E5" i="6"/>
  <c r="D42" i="5"/>
  <c r="G42" i="5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<sst xmlns="http://schemas.openxmlformats.org/spreadsheetml/2006/main" count="199" uniqueCount="141">
  <si>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</si>
  <si>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</si>
  <si>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</si>
  <si>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</si>
  <si>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</si>
  <si>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</si>
  <si>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</si>
  <si>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</si>
  <si>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</si>
  <si>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</si>
  <si>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</si>
  <si>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</si>
  <si>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</si>
  <si>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</si>
  <si>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</si>
  <si>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</si>
  <si>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</si>
  <si>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</si>
  <si>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</si>
  <si>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</si>
  <si>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</si>
  <si>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</si>
  <si>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</si>
  <si>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</si>
  <si>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</si>
  <si>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</si>
  <si>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</si>
  <si>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</si>
  <si>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</si>
  <si>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</si>
  <si>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</si>
  <si>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</si>
  <si>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</si>
  <si>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</si>
  <si>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</si>
  <si>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</si>
  <si>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</si>
  <si>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</si>
  <si>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</si>
  <si>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</si>
  <si>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</si>
  <si>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</si>
  <si>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</si>
  <si>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</si>
  <si>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</si>
  <si>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</si>
  <si>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</si>
  <si>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</si>
  <si>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</si>
  <si>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</si>
  <si>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</si>
  <si>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</si>
  <si>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</si>
  <si>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</si>
  <si>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</si>
  <si>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</si>
  <si>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</si>
  <si>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</si>
  <si>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</si>
  <si>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</si>
  <si>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</si>
  <si>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</si>
  <si>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</si>
  <si>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</si>
  <si>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</si>
  <si>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</si>
  <si>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</si>
  <si>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</si>
  <si>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</si>
  <si>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</si>
  <si>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</si>
  <si>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</si>
  <si>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</si>
  <si>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</si>
  <si>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</si>
  <si>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</si>
  <si>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</si>
  <si>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</si>
  <si>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</si>
  <si>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</si>
  <si>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</si>
  <si>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</si>
  <si>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</si>
  <si>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</si>
  <si>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</si>
  <si>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</si>
  <si>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</si>
  <si>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</si>
  <si>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</si>
  <si>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</si>
  <si>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</si>
  <si>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</si>
  <si>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</si>
  <si>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</si>
  <si>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</si>
  <si>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</si>
  <si>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</si>
  <si>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</si>
  <si>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</si>
  <si>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</si>
  <si>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</si>
  <si>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</si>
  <si>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</si>
  <si>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</si>
  <si>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</si>
  <si>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</si>
  <si>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</si>
  <si>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</si>
  <si>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</si>
  <si>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</si>
  <si>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</si>
  <si>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</si>
  <si>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</si>
  <si>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</si>
  <si>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</si>
  <si>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</si>
  <si>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</si>
  <si>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</si>
  <si>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</si>
  <si>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</si>
  <si>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</si>
  <si>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</si>
  <si>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</si>
  <si>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</si>
  <si>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</si>
  <si>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</si>
  <si>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</si>
  <si>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</si>
  <si>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</si>
  <si>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</si>
  <si>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</si>
  <si>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</si>
  <si>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</si>
  <si>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y Atención a la Juventud de Santa Cruz de Juventino Rosas, Gto.
Estado Analítico del Ejercicio del Presupuesto de Egresos
Clasificación por Objeto del Gasto(Capítulo y Concepto)
Del 1 de Enero AL 31 DE DICIEMBRE DEL 2021</t>
  </si>
  <si>
    <t>Comisión Municipal del Deporte y Atención a la Juventud de Santa Cruz de Juventino Rosas, Gto.
Estado Analítico del Ejercicio del Presupuesto de Egresos
Clasificación Ecónomica (Por Tipo de Gasto)
Del 1 de Enero AL 31 DE DICIEMBRE DEL 2021</t>
  </si>
  <si>
    <t>ADMINISTRACION DE RECURSOS</t>
  </si>
  <si>
    <t>DEPORTE Y RECREACION</t>
  </si>
  <si>
    <t>Comisión Municipal del Deporte y Atención a la Juventud de Santa Cruz de Juventino Rosas, Gto.
Estado Analítico del Ejercicio del Presupuesto de Egresos
Clasificación Administrativa
Del 1 de Enero AL 31 DE DICIEMBRE DEL 2021</t>
  </si>
  <si>
    <t>Gobierno (Federal/Estatal/Municipal) de Comisión Municipal del Deporte y Atención a la Juventud de Santa Cruz de Juventino Rosas, Gto.
Estado Analítico del Ejercicio del Presupuesto de Egresos
Clasificación Administrativa
Del 1 de Enero AL 31 DE DICIEMBRE DEL 2021</t>
  </si>
  <si>
    <t>Sector Paraestatal del Gobierno (Federal/Estatal/Municipal) de Comisión Municipal del Deporte y Atención a la Juventud de Santa Cruz de Juventino Rosas, Gto.
Estado Analítico del Ejercicio del Presupuesto de Egresos
Clasificación Administrativa
Del 1 de Enero AL 31 DE DICIEMBRE DEL 2021</t>
  </si>
  <si>
    <t>Comisión Municipal del Deporte y Atención a la Juventud de Santa Cruz de Juventino Rosas, Gto.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</si>
</sst>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8" t="s">
        <v>66</v>
      </c>
      <c r="B5" s="7"/>
      <c r="C5" s="14">
        <f>SUM(C6:C12)</f>
        <v>4668100</v>
      </c>
      <c r="D5" s="14">
        <f>SUM(D6:D12)</f>
        <v>758846.71</v>
      </c>
      <c r="E5" s="14">
        <f>C5+D5</f>
        <v>5426946.71</v>
      </c>
      <c r="F5" s="14">
        <f>SUM(F6:F12)</f>
        <v>4681994.46</v>
      </c>
      <c r="G5" s="14">
        <f>SUM(G6:G12)</f>
        <v>4681994.46</v>
      </c>
      <c r="H5" s="14">
        <f>E5-F5</f>
        <v>744952.25</v>
      </c>
    </row>
    <row r="6" spans="1:8" x14ac:dyDescent="0.2">
      <c r="A6" s="49">
        <v>1100</v>
      </c>
      <c r="B6" s="11" t="s">
        <v>75</v>
      </c>
      <c r="C6" s="15">
        <v>2667257.09</v>
      </c>
      <c r="D6" s="15">
        <v>-9347.8700000000008</v>
      </c>
      <c r="E6" s="15">
        <f t="shared" ref="E6:E69" si="0">C6+D6</f>
        <v>2657909.2199999997</v>
      </c>
      <c r="F6" s="15">
        <v>2387283.33</v>
      </c>
      <c r="G6" s="15">
        <v>2387283.33</v>
      </c>
      <c r="H6" s="15">
        <f t="shared" ref="H6:H69" si="1">E6-F6</f>
        <v>270625.88999999966</v>
      </c>
    </row>
    <row r="7" spans="1:8" x14ac:dyDescent="0.2">
      <c r="A7" s="49">
        <v>1200</v>
      </c>
      <c r="B7" s="11" t="s">
        <v>76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77</v>
      </c>
      <c r="C8" s="15">
        <v>484000</v>
      </c>
      <c r="D8" s="15">
        <v>405500</v>
      </c>
      <c r="E8" s="15">
        <f t="shared" si="0"/>
        <v>889500</v>
      </c>
      <c r="F8" s="15">
        <v>767169.98</v>
      </c>
      <c r="G8" s="15">
        <v>767169.98</v>
      </c>
      <c r="H8" s="15">
        <f t="shared" si="1"/>
        <v>122330.02000000002</v>
      </c>
    </row>
    <row r="9" spans="1:8" x14ac:dyDescent="0.2">
      <c r="A9" s="49">
        <v>1400</v>
      </c>
      <c r="B9" s="11" t="s">
        <v>35</v>
      </c>
      <c r="C9" s="15">
        <v>750000</v>
      </c>
      <c r="D9" s="15">
        <v>0</v>
      </c>
      <c r="E9" s="15">
        <f t="shared" si="0"/>
        <v>750000</v>
      </c>
      <c r="F9" s="15">
        <v>632764.37</v>
      </c>
      <c r="G9" s="15">
        <v>632764.37</v>
      </c>
      <c r="H9" s="15">
        <f t="shared" si="1"/>
        <v>117235.63</v>
      </c>
    </row>
    <row r="10" spans="1:8" x14ac:dyDescent="0.2">
      <c r="A10" s="49">
        <v>1500</v>
      </c>
      <c r="B10" s="11" t="s">
        <v>78</v>
      </c>
      <c r="C10" s="15">
        <v>119150</v>
      </c>
      <c r="D10" s="15">
        <v>362694.58</v>
      </c>
      <c r="E10" s="15">
        <f t="shared" si="0"/>
        <v>481844.58</v>
      </c>
      <c r="F10" s="15">
        <v>417836</v>
      </c>
      <c r="G10" s="15">
        <v>417836</v>
      </c>
      <c r="H10" s="15">
        <f t="shared" si="1"/>
        <v>64008.580000000016</v>
      </c>
    </row>
    <row r="11" spans="1:8" x14ac:dyDescent="0.2">
      <c r="A11" s="49">
        <v>1600</v>
      </c>
      <c r="B11" s="11" t="s">
        <v>36</v>
      </c>
      <c r="C11" s="15">
        <v>14092.91</v>
      </c>
      <c r="D11" s="15">
        <v>0</v>
      </c>
      <c r="E11" s="15">
        <f t="shared" si="0"/>
        <v>14092.91</v>
      </c>
      <c r="F11" s="15">
        <v>0</v>
      </c>
      <c r="G11" s="15">
        <v>0</v>
      </c>
      <c r="H11" s="15">
        <f t="shared" si="1"/>
        <v>14092.91</v>
      </c>
    </row>
    <row r="12" spans="1:8" x14ac:dyDescent="0.2">
      <c r="A12" s="49">
        <v>1700</v>
      </c>
      <c r="B12" s="11" t="s">
        <v>79</v>
      </c>
      <c r="C12" s="15">
        <v>633600</v>
      </c>
      <c r="D12" s="15">
        <v>0</v>
      </c>
      <c r="E12" s="15">
        <f t="shared" si="0"/>
        <v>633600</v>
      </c>
      <c r="F12" s="15">
        <v>476940.78</v>
      </c>
      <c r="G12" s="15">
        <v>476940.78</v>
      </c>
      <c r="H12" s="15">
        <f t="shared" si="1"/>
        <v>156659.21999999997</v>
      </c>
    </row>
    <row r="13" spans="1:8" x14ac:dyDescent="0.2">
      <c r="A13" s="48" t="s">
        <v>67</v>
      </c>
      <c r="B13" s="7"/>
      <c r="C13" s="15">
        <f>SUM(C14:C22)</f>
        <v>566500</v>
      </c>
      <c r="D13" s="15">
        <f>SUM(D14:D22)</f>
        <v>-120408.19</v>
      </c>
      <c r="E13" s="15">
        <f t="shared" si="0"/>
        <v>446091.81</v>
      </c>
      <c r="F13" s="15">
        <f>SUM(F14:F22)</f>
        <v>472103.85000000003</v>
      </c>
      <c r="G13" s="15">
        <f>SUM(G14:G22)</f>
        <v>472103.85000000003</v>
      </c>
      <c r="H13" s="15">
        <f t="shared" si="1"/>
        <v>-26012.040000000037</v>
      </c>
    </row>
    <row r="14" spans="1:8" x14ac:dyDescent="0.2">
      <c r="A14" s="49">
        <v>2100</v>
      </c>
      <c r="B14" s="11" t="s">
        <v>80</v>
      </c>
      <c r="C14" s="15">
        <v>186000</v>
      </c>
      <c r="D14" s="15">
        <v>-75047.679999999993</v>
      </c>
      <c r="E14" s="15">
        <f t="shared" si="0"/>
        <v>110952.32000000001</v>
      </c>
      <c r="F14" s="15">
        <v>117066.81</v>
      </c>
      <c r="G14" s="15">
        <v>117066.81</v>
      </c>
      <c r="H14" s="15">
        <f t="shared" si="1"/>
        <v>-6114.4899999999907</v>
      </c>
    </row>
    <row r="15" spans="1:8" x14ac:dyDescent="0.2">
      <c r="A15" s="49">
        <v>2200</v>
      </c>
      <c r="B15" s="11" t="s">
        <v>81</v>
      </c>
      <c r="C15" s="15">
        <v>85500</v>
      </c>
      <c r="D15" s="15">
        <v>-39402.910000000003</v>
      </c>
      <c r="E15" s="15">
        <f t="shared" si="0"/>
        <v>46097.09</v>
      </c>
      <c r="F15" s="15">
        <v>45994.64</v>
      </c>
      <c r="G15" s="15">
        <v>45994.64</v>
      </c>
      <c r="H15" s="15">
        <f t="shared" si="1"/>
        <v>102.44999999999709</v>
      </c>
    </row>
    <row r="16" spans="1:8" x14ac:dyDescent="0.2">
      <c r="A16" s="49">
        <v>2300</v>
      </c>
      <c r="B16" s="11" t="s">
        <v>82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83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84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85</v>
      </c>
      <c r="C19" s="15">
        <v>118000</v>
      </c>
      <c r="D19" s="15">
        <v>-8819.07</v>
      </c>
      <c r="E19" s="15">
        <f t="shared" si="0"/>
        <v>109180.93</v>
      </c>
      <c r="F19" s="15">
        <v>109180.93</v>
      </c>
      <c r="G19" s="15">
        <v>109180.93</v>
      </c>
      <c r="H19" s="15">
        <f t="shared" si="1"/>
        <v>0</v>
      </c>
    </row>
    <row r="20" spans="1:8" x14ac:dyDescent="0.2">
      <c r="A20" s="49">
        <v>2700</v>
      </c>
      <c r="B20" s="11" t="s">
        <v>86</v>
      </c>
      <c r="C20" s="15">
        <v>167000</v>
      </c>
      <c r="D20" s="15">
        <v>9502.44</v>
      </c>
      <c r="E20" s="15">
        <f t="shared" si="0"/>
        <v>176502.44</v>
      </c>
      <c r="F20" s="15">
        <v>196502.44</v>
      </c>
      <c r="G20" s="15">
        <v>196502.44</v>
      </c>
      <c r="H20" s="15">
        <f t="shared" si="1"/>
        <v>-20000</v>
      </c>
    </row>
    <row r="21" spans="1:8" x14ac:dyDescent="0.2">
      <c r="A21" s="49">
        <v>2800</v>
      </c>
      <c r="B21" s="11" t="s">
        <v>87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88</v>
      </c>
      <c r="C22" s="15">
        <v>10000</v>
      </c>
      <c r="D22" s="15">
        <v>-6640.97</v>
      </c>
      <c r="E22" s="15">
        <f t="shared" si="0"/>
        <v>3359.0299999999997</v>
      </c>
      <c r="F22" s="15">
        <v>3359.03</v>
      </c>
      <c r="G22" s="15">
        <v>3359.03</v>
      </c>
      <c r="H22" s="15">
        <f t="shared" si="1"/>
        <v>0</v>
      </c>
    </row>
    <row r="23" spans="1:8" x14ac:dyDescent="0.2">
      <c r="A23" s="48" t="s">
        <v>68</v>
      </c>
      <c r="B23" s="7"/>
      <c r="C23" s="15">
        <f>SUM(C24:C32)</f>
        <v>767000</v>
      </c>
      <c r="D23" s="15">
        <f>SUM(D24:D32)</f>
        <v>227632.36000000002</v>
      </c>
      <c r="E23" s="15">
        <f t="shared" si="0"/>
        <v>994632.36</v>
      </c>
      <c r="F23" s="15">
        <f>SUM(F24:F32)</f>
        <v>993465.97999999986</v>
      </c>
      <c r="G23" s="15">
        <f>SUM(G24:G32)</f>
        <v>988409.97999999986</v>
      </c>
      <c r="H23" s="15">
        <f t="shared" si="1"/>
        <v>1166.3800000001211</v>
      </c>
    </row>
    <row r="24" spans="1:8" x14ac:dyDescent="0.2">
      <c r="A24" s="49">
        <v>3100</v>
      </c>
      <c r="B24" s="11" t="s">
        <v>89</v>
      </c>
      <c r="C24" s="15">
        <v>183000</v>
      </c>
      <c r="D24" s="15">
        <v>-44923.08</v>
      </c>
      <c r="E24" s="15">
        <f t="shared" si="0"/>
        <v>138076.91999999998</v>
      </c>
      <c r="F24" s="15">
        <v>142082</v>
      </c>
      <c r="G24" s="15">
        <v>142082</v>
      </c>
      <c r="H24" s="15">
        <f t="shared" si="1"/>
        <v>-4005.0800000000163</v>
      </c>
    </row>
    <row r="25" spans="1:8" x14ac:dyDescent="0.2">
      <c r="A25" s="49">
        <v>3200</v>
      </c>
      <c r="B25" s="11" t="s">
        <v>90</v>
      </c>
      <c r="C25" s="15">
        <v>55000</v>
      </c>
      <c r="D25" s="15">
        <v>-55000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91</v>
      </c>
      <c r="C26" s="15">
        <v>29000</v>
      </c>
      <c r="D26" s="15">
        <v>-29000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92</v>
      </c>
      <c r="C27" s="15">
        <v>34000</v>
      </c>
      <c r="D27" s="15">
        <v>4294.08</v>
      </c>
      <c r="E27" s="15">
        <f t="shared" si="0"/>
        <v>38294.080000000002</v>
      </c>
      <c r="F27" s="15">
        <v>37173.589999999997</v>
      </c>
      <c r="G27" s="15">
        <v>37173.589999999997</v>
      </c>
      <c r="H27" s="15">
        <f t="shared" si="1"/>
        <v>1120.4900000000052</v>
      </c>
    </row>
    <row r="28" spans="1:8" x14ac:dyDescent="0.2">
      <c r="A28" s="49">
        <v>3500</v>
      </c>
      <c r="B28" s="11" t="s">
        <v>93</v>
      </c>
      <c r="C28" s="15">
        <v>315000</v>
      </c>
      <c r="D28" s="15">
        <v>393643.58</v>
      </c>
      <c r="E28" s="15">
        <f t="shared" si="0"/>
        <v>708643.58000000007</v>
      </c>
      <c r="F28" s="15">
        <v>734375.72</v>
      </c>
      <c r="G28" s="15">
        <v>734375.72</v>
      </c>
      <c r="H28" s="15">
        <f t="shared" si="1"/>
        <v>-25732.139999999898</v>
      </c>
    </row>
    <row r="29" spans="1:8" x14ac:dyDescent="0.2">
      <c r="A29" s="49">
        <v>3600</v>
      </c>
      <c r="B29" s="11" t="s">
        <v>94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95</v>
      </c>
      <c r="C30" s="15">
        <v>15000</v>
      </c>
      <c r="D30" s="15">
        <v>-13887.41</v>
      </c>
      <c r="E30" s="15">
        <f t="shared" si="0"/>
        <v>1112.5900000000001</v>
      </c>
      <c r="F30" s="15">
        <v>1112.5899999999999</v>
      </c>
      <c r="G30" s="15">
        <v>1112.5899999999999</v>
      </c>
      <c r="H30" s="15">
        <f t="shared" si="1"/>
        <v>0</v>
      </c>
    </row>
    <row r="31" spans="1:8" x14ac:dyDescent="0.2">
      <c r="A31" s="49">
        <v>3800</v>
      </c>
      <c r="B31" s="11" t="s">
        <v>96</v>
      </c>
      <c r="C31" s="15">
        <v>36000</v>
      </c>
      <c r="D31" s="15">
        <v>-14494.81</v>
      </c>
      <c r="E31" s="15">
        <f t="shared" si="0"/>
        <v>21505.190000000002</v>
      </c>
      <c r="F31" s="15">
        <v>14197.69</v>
      </c>
      <c r="G31" s="15">
        <v>14197.69</v>
      </c>
      <c r="H31" s="15">
        <f t="shared" si="1"/>
        <v>7307.5000000000018</v>
      </c>
    </row>
    <row r="32" spans="1:8" x14ac:dyDescent="0.2">
      <c r="A32" s="49">
        <v>3900</v>
      </c>
      <c r="B32" s="11" t="s">
        <v>19</v>
      </c>
      <c r="C32" s="15">
        <v>100000</v>
      </c>
      <c r="D32" s="15">
        <v>-13000</v>
      </c>
      <c r="E32" s="15">
        <f t="shared" si="0"/>
        <v>87000</v>
      </c>
      <c r="F32" s="15">
        <v>64524.39</v>
      </c>
      <c r="G32" s="15">
        <v>59468.39</v>
      </c>
      <c r="H32" s="15">
        <f t="shared" si="1"/>
        <v>22475.61</v>
      </c>
    </row>
    <row r="33" spans="1:8" x14ac:dyDescent="0.2">
      <c r="A33" s="48" t="s">
        <v>69</v>
      </c>
      <c r="B33" s="7"/>
      <c r="C33" s="15">
        <f>SUM(C34:C42)</f>
        <v>70000</v>
      </c>
      <c r="D33" s="15">
        <f>SUM(D34:D42)</f>
        <v>59437.79</v>
      </c>
      <c r="E33" s="15">
        <f t="shared" si="0"/>
        <v>129437.79000000001</v>
      </c>
      <c r="F33" s="15">
        <f>SUM(F34:F42)</f>
        <v>179437.79</v>
      </c>
      <c r="G33" s="15">
        <f>SUM(G34:G42)</f>
        <v>177161.79</v>
      </c>
      <c r="H33" s="15">
        <f t="shared" si="1"/>
        <v>-50000</v>
      </c>
    </row>
    <row r="34" spans="1:8" x14ac:dyDescent="0.2">
      <c r="A34" s="49">
        <v>4100</v>
      </c>
      <c r="B34" s="11" t="s">
        <v>97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98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99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100</v>
      </c>
      <c r="C37" s="15">
        <v>70000</v>
      </c>
      <c r="D37" s="15">
        <v>59437.79</v>
      </c>
      <c r="E37" s="15">
        <f t="shared" si="0"/>
        <v>129437.79000000001</v>
      </c>
      <c r="F37" s="15">
        <v>179437.79</v>
      </c>
      <c r="G37" s="15">
        <v>177161.79</v>
      </c>
      <c r="H37" s="15">
        <f t="shared" si="1"/>
        <v>-50000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101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102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103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70</v>
      </c>
      <c r="B43" s="7"/>
      <c r="C43" s="15">
        <f>SUM(C44:C52)</f>
        <v>25000</v>
      </c>
      <c r="D43" s="15">
        <f>SUM(D44:D52)</f>
        <v>0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104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105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106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107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108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109</v>
      </c>
      <c r="C49" s="15">
        <v>25000</v>
      </c>
      <c r="D49" s="15">
        <v>0</v>
      </c>
      <c r="E49" s="15">
        <f t="shared" si="0"/>
        <v>25000</v>
      </c>
      <c r="F49" s="15">
        <v>0</v>
      </c>
      <c r="G49" s="15">
        <v>0</v>
      </c>
      <c r="H49" s="15">
        <f t="shared" si="1"/>
        <v>25000</v>
      </c>
    </row>
    <row r="50" spans="1:8" x14ac:dyDescent="0.2">
      <c r="A50" s="49">
        <v>5700</v>
      </c>
      <c r="B50" s="11" t="s">
        <v>110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111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112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71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113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114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115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72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116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117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118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119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120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121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122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73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74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123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124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125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126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127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128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129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58</v>
      </c>
      <c r="C77" s="17">
        <f t="shared" ref="C77:H77" si="4">SUM(C5+C13+C23+C33+C43+C53+C57+C65+C69)</f>
        <v>6096600</v>
      </c>
      <c r="D77" s="17">
        <f t="shared" si="4"/>
        <v>925508.67</v>
      </c>
      <c r="E77" s="17">
        <f t="shared" si="4"/>
        <v>7022108.6699999999</v>
      </c>
      <c r="F77" s="17">
        <f t="shared" si="4"/>
        <v>6327002.0799999991</v>
      </c>
      <c r="G77" s="17">
        <f t="shared" si="4"/>
        <v>6319670.0799999991</v>
      </c>
      <c r="H77" s="17">
        <f t="shared" si="4"/>
        <v>695106.59000000008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6071600</v>
      </c>
      <c r="D6" s="50">
        <v>925508.67</v>
      </c>
      <c r="E6" s="50">
        <f>C6+D6</f>
        <v>6997108.6699999999</v>
      </c>
      <c r="F6" s="50">
        <v>6327002.0800000001</v>
      </c>
      <c r="G6" s="50">
        <v>6319670.0800000001</v>
      </c>
      <c r="H6" s="50">
        <f>E6-F6</f>
        <v>670106.58999999985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25000</v>
      </c>
      <c r="D8" s="50">
        <v>0</v>
      </c>
      <c r="E8" s="50">
        <f>C8+D8</f>
        <v>25000</v>
      </c>
      <c r="F8" s="50">
        <v>0</v>
      </c>
      <c r="G8" s="50">
        <v>0</v>
      </c>
      <c r="H8" s="50">
        <f>E8-F8</f>
        <v>25000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58</v>
      </c>
      <c r="C16" s="17">
        <f>SUM(C6+C8+C10+C12+C14)</f>
        <v>6096600</v>
      </c>
      <c r="D16" s="17">
        <f>SUM(D6+D8+D10+D12+D14)</f>
        <v>925508.67</v>
      </c>
      <c r="E16" s="17">
        <f>SUM(E6+E8+E10+E12+E14)</f>
        <v>7022108.6699999999</v>
      </c>
      <c r="F16" s="17">
        <f t="shared" ref="F16:H16" si="0">SUM(F6+F8+F10+F12+F14)</f>
        <v>6327002.0800000001</v>
      </c>
      <c r="G16" s="17">
        <f t="shared" si="0"/>
        <v>6319670.0800000001</v>
      </c>
      <c r="H16" s="17">
        <f t="shared" si="0"/>
        <v>695106.58999999985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59</v>
      </c>
      <c r="B3" s="58"/>
      <c r="C3" s="52" t="s">
        <v>65</v>
      </c>
      <c r="D3" s="53"/>
      <c r="E3" s="53"/>
      <c r="F3" s="53"/>
      <c r="G3" s="54"/>
      <c r="H3" s="55" t="s">
        <v>64</v>
      </c>
    </row>
    <row r="4" spans="1:8" ht="24.95" customHeight="1" x14ac:dyDescent="0.2">
      <c r="A4" s="59"/>
      <c r="B4" s="60"/>
      <c r="C4" s="9" t="s">
        <v>60</v>
      </c>
      <c r="D4" s="9" t="s">
        <v>130</v>
      </c>
      <c r="E4" s="9" t="s">
        <v>61</v>
      </c>
      <c r="F4" s="9" t="s">
        <v>62</v>
      </c>
      <c r="G4" s="9" t="s">
        <v>63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131</v>
      </c>
      <c r="F5" s="10">
        <v>4</v>
      </c>
      <c r="G5" s="10">
        <v>5</v>
      </c>
      <c r="H5" s="10" t="s">
        <v>132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135</v>
      </c>
      <c r="B7" s="22"/>
      <c r="C7" s="15">
        <v>5553100</v>
      </c>
      <c r="D7" s="15">
        <v>686082.16</v>
      </c>
      <c r="E7" s="15">
        <f>C7+D7</f>
        <v>6239182.1600000001</v>
      </c>
      <c r="F7" s="15">
        <v>5531485.5199999996</v>
      </c>
      <c r="G7" s="15">
        <v>5524153.5199999996</v>
      </c>
      <c r="H7" s="15">
        <f>E7-F7</f>
        <v>707696.6400000006</v>
      </c>
    </row>
    <row r="8" spans="1:8" x14ac:dyDescent="0.2">
      <c r="A8" s="4" t="s">
        <v>136</v>
      </c>
      <c r="B8" s="22"/>
      <c r="C8" s="15">
        <v>543500</v>
      </c>
      <c r="D8" s="15">
        <v>239426.51</v>
      </c>
      <c r="E8" s="15">
        <f t="shared" ref="E8:E13" si="0">C8+D8</f>
        <v>782926.51</v>
      </c>
      <c r="F8" s="15">
        <v>795516.56</v>
      </c>
      <c r="G8" s="15">
        <v>795516.56</v>
      </c>
      <c r="H8" s="15">
        <f t="shared" ref="H8:H13" si="1">E8-F8</f>
        <v>-12590.050000000047</v>
      </c>
    </row>
    <row r="9" spans="1:8" x14ac:dyDescent="0.2">
      <c r="A9" s="4" t="s">
        <v>53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54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55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56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57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58</v>
      </c>
      <c r="C16" s="23">
        <f t="shared" ref="C16:H16" si="2">SUM(C7:C15)</f>
        <v>6096600</v>
      </c>
      <c r="D16" s="23">
        <f t="shared" si="2"/>
        <v>925508.67</v>
      </c>
      <c r="E16" s="23">
        <f t="shared" si="2"/>
        <v>7022108.6699999999</v>
      </c>
      <c r="F16" s="23">
        <f t="shared" si="2"/>
        <v>6327002.0800000001</v>
      </c>
      <c r="G16" s="23">
        <f t="shared" si="2"/>
        <v>6319670.0800000001</v>
      </c>
      <c r="H16" s="23">
        <f t="shared" si="2"/>
        <v>695106.59000000055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59</v>
      </c>
      <c r="B21" s="58"/>
      <c r="C21" s="52" t="s">
        <v>65</v>
      </c>
      <c r="D21" s="53"/>
      <c r="E21" s="53"/>
      <c r="F21" s="53"/>
      <c r="G21" s="54"/>
      <c r="H21" s="55" t="s">
        <v>64</v>
      </c>
    </row>
    <row r="22" spans="1:8" ht="22.5" x14ac:dyDescent="0.2">
      <c r="A22" s="59"/>
      <c r="B22" s="60"/>
      <c r="C22" s="9" t="s">
        <v>60</v>
      </c>
      <c r="D22" s="9" t="s">
        <v>130</v>
      </c>
      <c r="E22" s="9" t="s">
        <v>61</v>
      </c>
      <c r="F22" s="9" t="s">
        <v>62</v>
      </c>
      <c r="G22" s="9" t="s">
        <v>63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131</v>
      </c>
      <c r="F23" s="10">
        <v>4</v>
      </c>
      <c r="G23" s="10">
        <v>5</v>
      </c>
      <c r="H23" s="10" t="s">
        <v>132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58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59</v>
      </c>
      <c r="B34" s="58"/>
      <c r="C34" s="52" t="s">
        <v>65</v>
      </c>
      <c r="D34" s="53"/>
      <c r="E34" s="53"/>
      <c r="F34" s="53"/>
      <c r="G34" s="54"/>
      <c r="H34" s="55" t="s">
        <v>64</v>
      </c>
    </row>
    <row r="35" spans="1:8" ht="22.5" x14ac:dyDescent="0.2">
      <c r="A35" s="59"/>
      <c r="B35" s="60"/>
      <c r="C35" s="9" t="s">
        <v>60</v>
      </c>
      <c r="D35" s="9" t="s">
        <v>130</v>
      </c>
      <c r="E35" s="9" t="s">
        <v>61</v>
      </c>
      <c r="F35" s="9" t="s">
        <v>62</v>
      </c>
      <c r="G35" s="9" t="s">
        <v>63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131</v>
      </c>
      <c r="F36" s="10">
        <v>4</v>
      </c>
      <c r="G36" s="10">
        <v>5</v>
      </c>
      <c r="H36" s="10" t="s">
        <v>132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58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59</v>
      </c>
      <c r="B2" s="58"/>
      <c r="C2" s="52" t="s">
        <v>65</v>
      </c>
      <c r="D2" s="53"/>
      <c r="E2" s="53"/>
      <c r="F2" s="53"/>
      <c r="G2" s="54"/>
      <c r="H2" s="55" t="s">
        <v>64</v>
      </c>
    </row>
    <row r="3" spans="1:8" ht="24.95" customHeight="1" x14ac:dyDescent="0.2">
      <c r="A3" s="59"/>
      <c r="B3" s="60"/>
      <c r="C3" s="9" t="s">
        <v>60</v>
      </c>
      <c r="D3" s="9" t="s">
        <v>130</v>
      </c>
      <c r="E3" s="9" t="s">
        <v>61</v>
      </c>
      <c r="F3" s="9" t="s">
        <v>62</v>
      </c>
      <c r="G3" s="9" t="s">
        <v>63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131</v>
      </c>
      <c r="F4" s="10">
        <v>4</v>
      </c>
      <c r="G4" s="10">
        <v>5</v>
      </c>
      <c r="H4" s="10" t="s">
        <v>132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5553100</v>
      </c>
      <c r="D6" s="15">
        <f t="shared" si="0"/>
        <v>686082.16</v>
      </c>
      <c r="E6" s="15">
        <f t="shared" si="0"/>
        <v>6239182.1600000001</v>
      </c>
      <c r="F6" s="15">
        <f t="shared" si="0"/>
        <v>5531485.5199999996</v>
      </c>
      <c r="G6" s="15">
        <f t="shared" si="0"/>
        <v>5524153.5199999996</v>
      </c>
      <c r="H6" s="15">
        <f t="shared" si="0"/>
        <v>707696.6400000006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5553100</v>
      </c>
      <c r="D11" s="15">
        <v>686082.16</v>
      </c>
      <c r="E11" s="15">
        <f t="shared" si="1"/>
        <v>6239182.1600000001</v>
      </c>
      <c r="F11" s="15">
        <v>5531485.5199999996</v>
      </c>
      <c r="G11" s="15">
        <v>5524153.5199999996</v>
      </c>
      <c r="H11" s="15">
        <f t="shared" si="2"/>
        <v>707696.6400000006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543500</v>
      </c>
      <c r="D16" s="15">
        <f t="shared" si="3"/>
        <v>239426.51</v>
      </c>
      <c r="E16" s="15">
        <f t="shared" si="3"/>
        <v>782926.51</v>
      </c>
      <c r="F16" s="15">
        <f t="shared" si="3"/>
        <v>795516.56</v>
      </c>
      <c r="G16" s="15">
        <f t="shared" si="3"/>
        <v>795516.56</v>
      </c>
      <c r="H16" s="15">
        <f t="shared" si="3"/>
        <v>-12590.050000000047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543500</v>
      </c>
      <c r="D20" s="15">
        <v>239426.51</v>
      </c>
      <c r="E20" s="15">
        <f t="shared" si="5"/>
        <v>782926.51</v>
      </c>
      <c r="F20" s="15">
        <v>795516.56</v>
      </c>
      <c r="G20" s="15">
        <v>795516.56</v>
      </c>
      <c r="H20" s="15">
        <f t="shared" si="4"/>
        <v>-12590.050000000047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58</v>
      </c>
      <c r="C42" s="23">
        <f t="shared" ref="C42:H42" si="12">SUM(C36+C25+C16+C6)</f>
        <v>6096600</v>
      </c>
      <c r="D42" s="23">
        <f t="shared" si="12"/>
        <v>925508.67</v>
      </c>
      <c r="E42" s="23">
        <f t="shared" si="12"/>
        <v>7022108.6699999999</v>
      </c>
      <c r="F42" s="23">
        <f t="shared" si="12"/>
        <v>6327002.0800000001</v>
      </c>
      <c r="G42" s="23">
        <f t="shared" si="12"/>
        <v>6319670.0800000001</v>
      </c>
      <c r="H42" s="23">
        <f t="shared" si="12"/>
        <v>695106.59000000055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2022-10-29T20:10:39Z</cp:lastPrinted>
  <dcterms:created xsi:type="dcterms:W3CDTF">2014-02-10T03:37:14Z</dcterms:created>
  <dcterms:modified xsi:type="dcterms:W3CDTF">2022-11-08T16:08:55Z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