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PRESUPUESTARIA\"/>
    </mc:Choice>
  </mc:AlternateContent>
  <bookViews>
    <workbookView xWindow="0" yWindow="0" windowWidth="20490" windowHeight="775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  <definedName name="_xlnm.Print_Area" localSheetId="2">CA!$A$1:$H$46</definedName>
    <definedName name="_xlnm.Print_Area" localSheetId="3">CFG!$A$1:$H$45</definedName>
    <definedName name="_xlnm.Print_Area" localSheetId="0">COG!$A$1:$H$85</definedName>
    <definedName name="_xlnm.Print_Area" localSheetId="1">CTG!$A$1:$H$18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67" i="6"/>
  <c r="H66" i="6"/>
  <c r="H58" i="6"/>
  <c r="H42" i="6"/>
  <c r="H34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57" i="6"/>
  <c r="H57" i="6" s="1"/>
  <c r="E43" i="6"/>
  <c r="H43" i="6" s="1"/>
  <c r="E33" i="6"/>
  <c r="H33" i="6" s="1"/>
  <c r="E23" i="6"/>
  <c r="H23" i="6" s="1"/>
  <c r="E13" i="6"/>
  <c r="H13" i="6" s="1"/>
  <c r="C77" i="6"/>
  <c r="D77" i="6"/>
  <c r="E5" i="6"/>
  <c r="G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<sst xmlns="http://schemas.openxmlformats.org/spreadsheetml/2006/main" count="219" uniqueCount="146">
  <si>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</si>
  <si>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</si>
  <si>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</si>
  <si>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</si>
  <si>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</si>
  <si>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</si>
  <si>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</si>
  <si>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</si>
  <si>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</si>
  <si>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</si>
  <si>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</si>
  <si>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</si>
  <si>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</si>
  <si>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</si>
  <si>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</si>
  <si>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</si>
  <si>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</si>
  <si>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</si>
  <si>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</si>
  <si>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</si>
  <si>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</si>
  <si>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</si>
  <si>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</si>
  <si>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</si>
  <si>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</si>
  <si>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</si>
  <si>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</si>
  <si>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</si>
  <si>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</si>
  <si>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</si>
  <si>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</si>
  <si>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</si>
  <si>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</si>
  <si>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</si>
  <si>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</si>
  <si>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</si>
  <si>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</si>
  <si>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</si>
  <si>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</si>
  <si>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</si>
  <si>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</si>
  <si>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</si>
  <si>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</si>
  <si>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</si>
  <si>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</si>
  <si>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</si>
  <si>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</si>
  <si>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</si>
  <si>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</si>
  <si>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</si>
  <si>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</si>
  <si>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</si>
  <si>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</si>
  <si>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</si>
  <si>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</si>
  <si>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</si>
  <si>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</si>
  <si>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</si>
  <si>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</si>
  <si>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</si>
  <si>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</si>
  <si>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</si>
  <si>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</si>
  <si>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</si>
  <si>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</si>
  <si>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</si>
  <si>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</si>
  <si>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</si>
  <si>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</si>
  <si>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</si>
  <si>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</si>
  <si>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</si>
  <si>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</si>
  <si>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</si>
  <si>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</si>
  <si>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</si>
  <si>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</si>
  <si>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</si>
  <si>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</si>
  <si>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</si>
  <si>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</si>
  <si>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</si>
  <si>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</si>
  <si>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</si>
  <si>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</si>
  <si>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</si>
  <si>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</si>
  <si>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</si>
  <si>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</si>
  <si>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</si>
  <si>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</si>
  <si>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</si>
  <si>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</si>
  <si>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</si>
  <si>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</si>
  <si>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</si>
  <si>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</si>
  <si>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</si>
  <si>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</si>
  <si>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</si>
  <si>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</si>
  <si>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</si>
  <si>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</si>
  <si>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</si>
  <si>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</si>
  <si>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</si>
  <si>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</si>
  <si>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</si>
  <si>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</si>
  <si>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</si>
  <si>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</si>
  <si>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</si>
  <si>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</si>
  <si>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</si>
  <si>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</si>
  <si>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</si>
  <si>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</si>
  <si>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</si>
  <si>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</si>
  <si>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</si>
  <si>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</si>
  <si>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</si>
  <si>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</si>
  <si>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</si>
  <si>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</si>
  <si>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</si>
  <si>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</si>
  <si>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</si>
  <si>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</si>
  <si>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</si>
  <si>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</si>
  <si>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</si>
  <si>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</si>
  <si>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</si>
  <si>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</si>
  <si>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</si>
  <si>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31120-8301 ADMINISTRACION DE RECURSOS</t>
  </si>
  <si>
    <t>31120-8302 DEPORTE Y RECREACION</t>
  </si>
  <si>
    <t>Comisión Municipal del Deporte  de Santa Cruz de Juventino Rosas, Gto.
Estado Analítico del Ejercicio del Presupuesto de Egresos
Clasificación Funcional (Finalidad y Función)
Del 1 de Enero al 30 de Septiembre de 2022</t>
  </si>
  <si>
    <t>Comisión Municipal del Deporte  de Santa Cruz de Juventino Rosas, Gto.
Estado Analítico del Ejercicio del Presupuesto de Egresos
Clasificación por Objeto del Gasto (Capítulo y Concepto)
Del 1 de Enero al 30 de Septiembre de 2022</t>
  </si>
  <si>
    <t>Comisión Municipal del Deporte  de Santa Cruz de Juventino Rosas, Gto.
Estado Analítico del Ejercicio del Presupuesto de Egresos
Clasificación Económica (por Tipo de Gasto)
Del 1 de Enero al 30 de Septiembre de 2022</t>
  </si>
  <si>
    <t>Comisión Municipal del Deporte  Santa Cruz de Juventino Rosas, Gto.
Estado Analítico del Ejercicio del Presupuesto de Egresos
Clasificación Administrativa
Del 1 de Enero al 30 de Septiembre de 2022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</si>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</sst>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8" fillId="0" borderId="0" xfId="7" applyFont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83</xdr:row>
      <xdr:rowOff>0</xdr:rowOff>
    </xdr:from>
    <xdr:to>
      <xdr:col>4</xdr:col>
      <xdr:colOff>962025</xdr:colOff>
      <xdr:row>83</xdr:row>
      <xdr:rowOff>9526</xdr:rowOff>
    </xdr:to>
    <xdr:cxnSp macro="">
      <xdr:nvCxnSpPr>
        <xdr:cNvPr id="2" name="Conector recto 1"/>
        <xdr:cNvCxnSpPr/>
      </xdr:nvCxnSpPr>
      <xdr:spPr>
        <a:xfrm flipV="1">
          <a:off x="5133975" y="8029575"/>
          <a:ext cx="2600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83</xdr:row>
      <xdr:rowOff>0</xdr:rowOff>
    </xdr:from>
    <xdr:to>
      <xdr:col>1</xdr:col>
      <xdr:colOff>3505200</xdr:colOff>
      <xdr:row>83</xdr:row>
      <xdr:rowOff>0</xdr:rowOff>
    </xdr:to>
    <xdr:cxnSp macro="">
      <xdr:nvCxnSpPr>
        <xdr:cNvPr id="3" name="Conector recto 2"/>
        <xdr:cNvCxnSpPr/>
      </xdr:nvCxnSpPr>
      <xdr:spPr>
        <a:xfrm>
          <a:off x="771525" y="80295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16</xdr:row>
      <xdr:rowOff>0</xdr:rowOff>
    </xdr:from>
    <xdr:to>
      <xdr:col>4</xdr:col>
      <xdr:colOff>962025</xdr:colOff>
      <xdr:row>16</xdr:row>
      <xdr:rowOff>9526</xdr:rowOff>
    </xdr:to>
    <xdr:cxnSp macro="">
      <xdr:nvCxnSpPr>
        <xdr:cNvPr id="5" name="Conector recto 4"/>
        <xdr:cNvCxnSpPr/>
      </xdr:nvCxnSpPr>
      <xdr:spPr>
        <a:xfrm flipV="1">
          <a:off x="5133975" y="8029575"/>
          <a:ext cx="2600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3505200</xdr:colOff>
      <xdr:row>16</xdr:row>
      <xdr:rowOff>0</xdr:rowOff>
    </xdr:to>
    <xdr:cxnSp macro="">
      <xdr:nvCxnSpPr>
        <xdr:cNvPr id="6" name="Conector recto 5"/>
        <xdr:cNvCxnSpPr/>
      </xdr:nvCxnSpPr>
      <xdr:spPr>
        <a:xfrm>
          <a:off x="771525" y="80295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44</xdr:row>
      <xdr:rowOff>0</xdr:rowOff>
    </xdr:from>
    <xdr:to>
      <xdr:col>4</xdr:col>
      <xdr:colOff>962025</xdr:colOff>
      <xdr:row>44</xdr:row>
      <xdr:rowOff>9526</xdr:rowOff>
    </xdr:to>
    <xdr:cxnSp macro="">
      <xdr:nvCxnSpPr>
        <xdr:cNvPr id="2" name="Conector recto 1"/>
        <xdr:cNvCxnSpPr/>
      </xdr:nvCxnSpPr>
      <xdr:spPr>
        <a:xfrm flipV="1">
          <a:off x="4133850" y="8734425"/>
          <a:ext cx="26574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44</xdr:row>
      <xdr:rowOff>0</xdr:rowOff>
    </xdr:from>
    <xdr:to>
      <xdr:col>1</xdr:col>
      <xdr:colOff>3505200</xdr:colOff>
      <xdr:row>44</xdr:row>
      <xdr:rowOff>0</xdr:rowOff>
    </xdr:to>
    <xdr:cxnSp macro="">
      <xdr:nvCxnSpPr>
        <xdr:cNvPr id="3" name="Conector recto 2"/>
        <xdr:cNvCxnSpPr/>
      </xdr:nvCxnSpPr>
      <xdr:spPr>
        <a:xfrm>
          <a:off x="771525" y="80295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43</xdr:row>
      <xdr:rowOff>0</xdr:rowOff>
    </xdr:from>
    <xdr:to>
      <xdr:col>4</xdr:col>
      <xdr:colOff>962025</xdr:colOff>
      <xdr:row>43</xdr:row>
      <xdr:rowOff>9526</xdr:rowOff>
    </xdr:to>
    <xdr:cxnSp macro="">
      <xdr:nvCxnSpPr>
        <xdr:cNvPr id="2" name="Conector recto 1"/>
        <xdr:cNvCxnSpPr/>
      </xdr:nvCxnSpPr>
      <xdr:spPr>
        <a:xfrm flipV="1">
          <a:off x="5133975" y="8029575"/>
          <a:ext cx="2600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43</xdr:row>
      <xdr:rowOff>0</xdr:rowOff>
    </xdr:from>
    <xdr:to>
      <xdr:col>1</xdr:col>
      <xdr:colOff>3505200</xdr:colOff>
      <xdr:row>43</xdr:row>
      <xdr:rowOff>0</xdr:rowOff>
    </xdr:to>
    <xdr:cxnSp macro="">
      <xdr:nvCxnSpPr>
        <xdr:cNvPr id="3" name="Conector recto 2"/>
        <xdr:cNvCxnSpPr/>
      </xdr:nvCxnSpPr>
      <xdr:spPr>
        <a:xfrm>
          <a:off x="771525" y="80295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opLeftCell="A70" workbookViewId="0">
      <selection activeCell="B85" sqref="A1:H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2" t="s">
        <v>139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56</v>
      </c>
      <c r="B2" s="48"/>
      <c r="C2" s="42" t="s">
        <v>62</v>
      </c>
      <c r="D2" s="43"/>
      <c r="E2" s="43"/>
      <c r="F2" s="43"/>
      <c r="G2" s="44"/>
      <c r="H2" s="45" t="s">
        <v>61</v>
      </c>
    </row>
    <row r="3" spans="1:8" ht="24.95" customHeight="1" x14ac:dyDescent="0.2">
      <c r="A3" s="49"/>
      <c r="B3" s="50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6"/>
    </row>
    <row r="4" spans="1:8" x14ac:dyDescent="0.2">
      <c r="A4" s="51"/>
      <c r="B4" s="52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26" t="s">
        <v>63</v>
      </c>
      <c r="B5" s="4"/>
      <c r="C5" s="31">
        <f>SUM(C6:C12)</f>
        <v>5021695</v>
      </c>
      <c r="D5" s="31">
        <f>SUM(D6:D12)</f>
        <v>-177000</v>
      </c>
      <c r="E5" s="31">
        <f>C5+D5</f>
        <v>4844695</v>
      </c>
      <c r="F5" s="31">
        <f>SUM(F6:F12)</f>
        <v>3406203.9699999997</v>
      </c>
      <c r="G5" s="31">
        <f>SUM(G6:G12)</f>
        <v>3406203.9699999997</v>
      </c>
      <c r="H5" s="31">
        <f>E5-F5</f>
        <v>1438491.0300000003</v>
      </c>
    </row>
    <row r="6" spans="1:8" x14ac:dyDescent="0.2">
      <c r="A6" s="25">
        <v>1100</v>
      </c>
      <c r="B6" s="8" t="s">
        <v>72</v>
      </c>
      <c r="C6" s="10">
        <v>2813459</v>
      </c>
      <c r="D6" s="10">
        <v>-90000</v>
      </c>
      <c r="E6" s="10">
        <f t="shared" ref="E6:E69" si="0">C6+D6</f>
        <v>2723459</v>
      </c>
      <c r="F6" s="10">
        <v>2136191.38</v>
      </c>
      <c r="G6" s="10">
        <v>2136191.38</v>
      </c>
      <c r="H6" s="10">
        <f t="shared" ref="H6:H69" si="1">E6-F6</f>
        <v>587267.62000000011</v>
      </c>
    </row>
    <row r="7" spans="1:8" x14ac:dyDescent="0.2">
      <c r="A7" s="25">
        <v>1200</v>
      </c>
      <c r="B7" s="8" t="s">
        <v>73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25">
        <v>1300</v>
      </c>
      <c r="B8" s="8" t="s">
        <v>74</v>
      </c>
      <c r="C8" s="10">
        <v>562895</v>
      </c>
      <c r="D8" s="10">
        <v>0</v>
      </c>
      <c r="E8" s="10">
        <f t="shared" si="0"/>
        <v>562895</v>
      </c>
      <c r="F8" s="10">
        <v>81700</v>
      </c>
      <c r="G8" s="10">
        <v>81700</v>
      </c>
      <c r="H8" s="10">
        <f t="shared" si="1"/>
        <v>481195</v>
      </c>
    </row>
    <row r="9" spans="1:8" x14ac:dyDescent="0.2">
      <c r="A9" s="25">
        <v>1400</v>
      </c>
      <c r="B9" s="8" t="s">
        <v>34</v>
      </c>
      <c r="C9" s="10">
        <v>829228.8</v>
      </c>
      <c r="D9" s="10">
        <v>0</v>
      </c>
      <c r="E9" s="10">
        <f t="shared" si="0"/>
        <v>829228.8</v>
      </c>
      <c r="F9" s="10">
        <v>711262.11</v>
      </c>
      <c r="G9" s="10">
        <v>711262.11</v>
      </c>
      <c r="H9" s="10">
        <f t="shared" si="1"/>
        <v>117966.69000000006</v>
      </c>
    </row>
    <row r="10" spans="1:8" x14ac:dyDescent="0.2">
      <c r="A10" s="25">
        <v>1500</v>
      </c>
      <c r="B10" s="8" t="s">
        <v>75</v>
      </c>
      <c r="C10" s="10">
        <v>184725</v>
      </c>
      <c r="D10" s="10">
        <v>-32000</v>
      </c>
      <c r="E10" s="10">
        <f t="shared" si="0"/>
        <v>152725</v>
      </c>
      <c r="F10" s="10">
        <v>56748</v>
      </c>
      <c r="G10" s="10">
        <v>56748</v>
      </c>
      <c r="H10" s="10">
        <f t="shared" si="1"/>
        <v>95977</v>
      </c>
    </row>
    <row r="11" spans="1:8" x14ac:dyDescent="0.2">
      <c r="A11" s="25">
        <v>1600</v>
      </c>
      <c r="B11" s="8" t="s">
        <v>35</v>
      </c>
      <c r="C11" s="10">
        <v>14516</v>
      </c>
      <c r="D11" s="10">
        <v>0</v>
      </c>
      <c r="E11" s="10">
        <f t="shared" si="0"/>
        <v>14516</v>
      </c>
      <c r="F11" s="10">
        <v>0</v>
      </c>
      <c r="G11" s="10">
        <v>0</v>
      </c>
      <c r="H11" s="10">
        <f t="shared" si="1"/>
        <v>14516</v>
      </c>
    </row>
    <row r="12" spans="1:8" x14ac:dyDescent="0.2">
      <c r="A12" s="25">
        <v>1700</v>
      </c>
      <c r="B12" s="8" t="s">
        <v>76</v>
      </c>
      <c r="C12" s="10">
        <v>616871.19999999995</v>
      </c>
      <c r="D12" s="10">
        <v>-55000</v>
      </c>
      <c r="E12" s="10">
        <f t="shared" si="0"/>
        <v>561871.19999999995</v>
      </c>
      <c r="F12" s="10">
        <v>420302.48</v>
      </c>
      <c r="G12" s="10">
        <v>420302.48</v>
      </c>
      <c r="H12" s="10">
        <f t="shared" si="1"/>
        <v>141568.71999999997</v>
      </c>
    </row>
    <row r="13" spans="1:8" x14ac:dyDescent="0.2">
      <c r="A13" s="26" t="s">
        <v>64</v>
      </c>
      <c r="B13" s="4"/>
      <c r="C13" s="32">
        <f>SUM(C14:C22)</f>
        <v>586500</v>
      </c>
      <c r="D13" s="32">
        <f>SUM(D14:D22)</f>
        <v>13311.53999999999</v>
      </c>
      <c r="E13" s="32">
        <f t="shared" si="0"/>
        <v>599811.54</v>
      </c>
      <c r="F13" s="32">
        <f>SUM(F14:F22)</f>
        <v>433397.70999999996</v>
      </c>
      <c r="G13" s="32">
        <f>SUM(G14:G22)</f>
        <v>433397.70999999996</v>
      </c>
      <c r="H13" s="32">
        <f t="shared" si="1"/>
        <v>166413.83000000007</v>
      </c>
    </row>
    <row r="14" spans="1:8" x14ac:dyDescent="0.2">
      <c r="A14" s="25">
        <v>2100</v>
      </c>
      <c r="B14" s="8" t="s">
        <v>77</v>
      </c>
      <c r="C14" s="10">
        <v>151000</v>
      </c>
      <c r="D14" s="10">
        <v>75287.679999999993</v>
      </c>
      <c r="E14" s="10">
        <f t="shared" si="0"/>
        <v>226287.68</v>
      </c>
      <c r="F14" s="10">
        <v>183987.59</v>
      </c>
      <c r="G14" s="10">
        <v>183987.59</v>
      </c>
      <c r="H14" s="10">
        <f t="shared" si="1"/>
        <v>42300.09</v>
      </c>
    </row>
    <row r="15" spans="1:8" x14ac:dyDescent="0.2">
      <c r="A15" s="25">
        <v>2200</v>
      </c>
      <c r="B15" s="8" t="s">
        <v>78</v>
      </c>
      <c r="C15" s="10">
        <v>75500</v>
      </c>
      <c r="D15" s="10">
        <v>-45875.48</v>
      </c>
      <c r="E15" s="10">
        <f t="shared" si="0"/>
        <v>29624.519999999997</v>
      </c>
      <c r="F15" s="10">
        <v>9624.52</v>
      </c>
      <c r="G15" s="10">
        <v>9624.52</v>
      </c>
      <c r="H15" s="10">
        <f t="shared" si="1"/>
        <v>19999.999999999996</v>
      </c>
    </row>
    <row r="16" spans="1:8" x14ac:dyDescent="0.2">
      <c r="A16" s="25">
        <v>2300</v>
      </c>
      <c r="B16" s="8" t="s">
        <v>79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80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25">
        <v>2500</v>
      </c>
      <c r="B18" s="8" t="s">
        <v>81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25">
        <v>2600</v>
      </c>
      <c r="B19" s="8" t="s">
        <v>82</v>
      </c>
      <c r="C19" s="10">
        <v>118000</v>
      </c>
      <c r="D19" s="10">
        <v>9019</v>
      </c>
      <c r="E19" s="10">
        <f t="shared" si="0"/>
        <v>127019</v>
      </c>
      <c r="F19" s="10">
        <v>97229.79</v>
      </c>
      <c r="G19" s="10">
        <v>97229.79</v>
      </c>
      <c r="H19" s="10">
        <f t="shared" si="1"/>
        <v>29789.210000000006</v>
      </c>
    </row>
    <row r="20" spans="1:8" x14ac:dyDescent="0.2">
      <c r="A20" s="25">
        <v>2700</v>
      </c>
      <c r="B20" s="8" t="s">
        <v>83</v>
      </c>
      <c r="C20" s="10">
        <v>232000</v>
      </c>
      <c r="D20" s="10">
        <v>-28100.66</v>
      </c>
      <c r="E20" s="10">
        <f t="shared" si="0"/>
        <v>203899.34</v>
      </c>
      <c r="F20" s="10">
        <v>129575.79</v>
      </c>
      <c r="G20" s="10">
        <v>129575.79</v>
      </c>
      <c r="H20" s="10">
        <f t="shared" si="1"/>
        <v>74323.55</v>
      </c>
    </row>
    <row r="21" spans="1:8" x14ac:dyDescent="0.2">
      <c r="A21" s="25">
        <v>2800</v>
      </c>
      <c r="B21" s="8" t="s">
        <v>84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85</v>
      </c>
      <c r="C22" s="10">
        <v>10000</v>
      </c>
      <c r="D22" s="10">
        <v>2981</v>
      </c>
      <c r="E22" s="10">
        <f t="shared" si="0"/>
        <v>12981</v>
      </c>
      <c r="F22" s="10">
        <v>12980.02</v>
      </c>
      <c r="G22" s="10">
        <v>12980.02</v>
      </c>
      <c r="H22" s="10">
        <f t="shared" si="1"/>
        <v>0.97999999999956344</v>
      </c>
    </row>
    <row r="23" spans="1:8" x14ac:dyDescent="0.2">
      <c r="A23" s="26" t="s">
        <v>65</v>
      </c>
      <c r="B23" s="4"/>
      <c r="C23" s="32">
        <f>SUM(C24:C32)</f>
        <v>603405</v>
      </c>
      <c r="D23" s="32">
        <f>SUM(D24:D32)</f>
        <v>253807.78000000003</v>
      </c>
      <c r="E23" s="32">
        <f t="shared" si="0"/>
        <v>857212.78</v>
      </c>
      <c r="F23" s="32">
        <f>SUM(F24:F32)</f>
        <v>797516.9800000001</v>
      </c>
      <c r="G23" s="32">
        <f>SUM(G24:G32)</f>
        <v>771743.9800000001</v>
      </c>
      <c r="H23" s="32">
        <f t="shared" si="1"/>
        <v>59695.79999999993</v>
      </c>
    </row>
    <row r="24" spans="1:8" x14ac:dyDescent="0.2">
      <c r="A24" s="25">
        <v>3100</v>
      </c>
      <c r="B24" s="8" t="s">
        <v>86</v>
      </c>
      <c r="C24" s="10">
        <v>183000</v>
      </c>
      <c r="D24" s="10">
        <v>-43383</v>
      </c>
      <c r="E24" s="10">
        <f t="shared" si="0"/>
        <v>139617</v>
      </c>
      <c r="F24" s="10">
        <v>134502.98000000001</v>
      </c>
      <c r="G24" s="10">
        <v>134502.98000000001</v>
      </c>
      <c r="H24" s="10">
        <f t="shared" si="1"/>
        <v>5114.0199999999895</v>
      </c>
    </row>
    <row r="25" spans="1:8" x14ac:dyDescent="0.2">
      <c r="A25" s="25">
        <v>3200</v>
      </c>
      <c r="B25" s="8" t="s">
        <v>87</v>
      </c>
      <c r="C25" s="10">
        <v>55000</v>
      </c>
      <c r="D25" s="10">
        <v>-45000</v>
      </c>
      <c r="E25" s="10">
        <f t="shared" si="0"/>
        <v>10000</v>
      </c>
      <c r="F25" s="10">
        <v>0</v>
      </c>
      <c r="G25" s="10">
        <v>0</v>
      </c>
      <c r="H25" s="10">
        <f t="shared" si="1"/>
        <v>10000</v>
      </c>
    </row>
    <row r="26" spans="1:8" x14ac:dyDescent="0.2">
      <c r="A26" s="25">
        <v>3300</v>
      </c>
      <c r="B26" s="8" t="s">
        <v>88</v>
      </c>
      <c r="C26" s="10">
        <v>29000</v>
      </c>
      <c r="D26" s="10">
        <v>-28000</v>
      </c>
      <c r="E26" s="10">
        <f t="shared" si="0"/>
        <v>1000</v>
      </c>
      <c r="F26" s="10">
        <v>0</v>
      </c>
      <c r="G26" s="10">
        <v>0</v>
      </c>
      <c r="H26" s="10">
        <f t="shared" si="1"/>
        <v>1000</v>
      </c>
    </row>
    <row r="27" spans="1:8" x14ac:dyDescent="0.2">
      <c r="A27" s="25">
        <v>3400</v>
      </c>
      <c r="B27" s="8" t="s">
        <v>89</v>
      </c>
      <c r="C27" s="10">
        <v>29405</v>
      </c>
      <c r="D27" s="10">
        <v>-5000</v>
      </c>
      <c r="E27" s="10">
        <f t="shared" si="0"/>
        <v>24405</v>
      </c>
      <c r="F27" s="10">
        <v>21137.18</v>
      </c>
      <c r="G27" s="10">
        <v>21137.18</v>
      </c>
      <c r="H27" s="10">
        <f t="shared" si="1"/>
        <v>3267.8199999999997</v>
      </c>
    </row>
    <row r="28" spans="1:8" x14ac:dyDescent="0.2">
      <c r="A28" s="25">
        <v>3500</v>
      </c>
      <c r="B28" s="8" t="s">
        <v>90</v>
      </c>
      <c r="C28" s="10">
        <v>140000</v>
      </c>
      <c r="D28" s="10">
        <v>266664.07</v>
      </c>
      <c r="E28" s="10">
        <f t="shared" si="0"/>
        <v>406664.07</v>
      </c>
      <c r="F28" s="10">
        <v>387298.61</v>
      </c>
      <c r="G28" s="10">
        <v>387298.61</v>
      </c>
      <c r="H28" s="10">
        <f t="shared" si="1"/>
        <v>19365.460000000021</v>
      </c>
    </row>
    <row r="29" spans="1:8" x14ac:dyDescent="0.2">
      <c r="A29" s="25">
        <v>3600</v>
      </c>
      <c r="B29" s="8" t="s">
        <v>91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25">
        <v>3700</v>
      </c>
      <c r="B30" s="8" t="s">
        <v>92</v>
      </c>
      <c r="C30" s="10">
        <v>11000</v>
      </c>
      <c r="D30" s="10">
        <v>-3915.09</v>
      </c>
      <c r="E30" s="10">
        <f t="shared" si="0"/>
        <v>7084.91</v>
      </c>
      <c r="F30" s="10">
        <v>7084.91</v>
      </c>
      <c r="G30" s="10">
        <v>7084.91</v>
      </c>
      <c r="H30" s="10">
        <f t="shared" si="1"/>
        <v>0</v>
      </c>
    </row>
    <row r="31" spans="1:8" x14ac:dyDescent="0.2">
      <c r="A31" s="25">
        <v>3800</v>
      </c>
      <c r="B31" s="8" t="s">
        <v>93</v>
      </c>
      <c r="C31" s="10">
        <v>56000</v>
      </c>
      <c r="D31" s="10">
        <v>103293.8</v>
      </c>
      <c r="E31" s="10">
        <f t="shared" si="0"/>
        <v>159293.79999999999</v>
      </c>
      <c r="F31" s="10">
        <v>160932.19</v>
      </c>
      <c r="G31" s="10">
        <v>160932.19</v>
      </c>
      <c r="H31" s="10">
        <f t="shared" si="1"/>
        <v>-1638.390000000014</v>
      </c>
    </row>
    <row r="32" spans="1:8" x14ac:dyDescent="0.2">
      <c r="A32" s="25">
        <v>3900</v>
      </c>
      <c r="B32" s="8" t="s">
        <v>18</v>
      </c>
      <c r="C32" s="10">
        <v>100000</v>
      </c>
      <c r="D32" s="10">
        <v>9148</v>
      </c>
      <c r="E32" s="10">
        <f t="shared" si="0"/>
        <v>109148</v>
      </c>
      <c r="F32" s="10">
        <v>86561.11</v>
      </c>
      <c r="G32" s="10">
        <v>60788.11</v>
      </c>
      <c r="H32" s="10">
        <f t="shared" si="1"/>
        <v>22586.89</v>
      </c>
    </row>
    <row r="33" spans="1:8" x14ac:dyDescent="0.2">
      <c r="A33" s="26" t="s">
        <v>66</v>
      </c>
      <c r="B33" s="4"/>
      <c r="C33" s="32">
        <f>SUM(C34:C42)</f>
        <v>60000</v>
      </c>
      <c r="D33" s="32">
        <f>SUM(D34:D42)</f>
        <v>126497.68</v>
      </c>
      <c r="E33" s="32">
        <f t="shared" si="0"/>
        <v>186497.68</v>
      </c>
      <c r="F33" s="32">
        <f>SUM(F34:F42)</f>
        <v>162594.82999999999</v>
      </c>
      <c r="G33" s="32">
        <f>SUM(G34:G42)</f>
        <v>162594.82999999999</v>
      </c>
      <c r="H33" s="32">
        <f t="shared" si="1"/>
        <v>23902.850000000006</v>
      </c>
    </row>
    <row r="34" spans="1:8" x14ac:dyDescent="0.2">
      <c r="A34" s="25">
        <v>4100</v>
      </c>
      <c r="B34" s="8" t="s">
        <v>94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95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96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97</v>
      </c>
      <c r="C37" s="10">
        <v>60000</v>
      </c>
      <c r="D37" s="10">
        <v>126497.68</v>
      </c>
      <c r="E37" s="10">
        <f t="shared" si="0"/>
        <v>186497.68</v>
      </c>
      <c r="F37" s="10">
        <v>162594.82999999999</v>
      </c>
      <c r="G37" s="10">
        <v>162594.82999999999</v>
      </c>
      <c r="H37" s="10">
        <f t="shared" si="1"/>
        <v>23902.850000000006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98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99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100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67</v>
      </c>
      <c r="B43" s="4"/>
      <c r="C43" s="32">
        <f>SUM(C44:C52)</f>
        <v>25000</v>
      </c>
      <c r="D43" s="32">
        <f>SUM(D44:D52)</f>
        <v>-11617</v>
      </c>
      <c r="E43" s="32">
        <f t="shared" si="0"/>
        <v>13383</v>
      </c>
      <c r="F43" s="32">
        <f>SUM(F44:F52)</f>
        <v>0</v>
      </c>
      <c r="G43" s="32">
        <f>SUM(G44:G52)</f>
        <v>0</v>
      </c>
      <c r="H43" s="32">
        <f t="shared" si="1"/>
        <v>13383</v>
      </c>
    </row>
    <row r="44" spans="1:8" x14ac:dyDescent="0.2">
      <c r="A44" s="25">
        <v>5100</v>
      </c>
      <c r="B44" s="8" t="s">
        <v>101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f t="shared" si="1"/>
        <v>0</v>
      </c>
    </row>
    <row r="45" spans="1:8" x14ac:dyDescent="0.2">
      <c r="A45" s="25">
        <v>5200</v>
      </c>
      <c r="B45" s="8" t="s">
        <v>102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25">
        <v>5300</v>
      </c>
      <c r="B46" s="8" t="s">
        <v>103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104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105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106</v>
      </c>
      <c r="C49" s="10">
        <v>25000</v>
      </c>
      <c r="D49" s="10">
        <v>-11617</v>
      </c>
      <c r="E49" s="10">
        <f t="shared" si="0"/>
        <v>13383</v>
      </c>
      <c r="F49" s="10">
        <v>0</v>
      </c>
      <c r="G49" s="10">
        <v>0</v>
      </c>
      <c r="H49" s="10">
        <f t="shared" si="1"/>
        <v>13383</v>
      </c>
    </row>
    <row r="50" spans="1:8" x14ac:dyDescent="0.2">
      <c r="A50" s="25">
        <v>5700</v>
      </c>
      <c r="B50" s="8" t="s">
        <v>107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108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109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68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110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111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112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69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113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114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115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116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118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119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70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71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120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121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122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123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124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125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126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55</v>
      </c>
      <c r="C77" s="34">
        <f t="shared" ref="C77:H77" si="4">SUM(C5+C13+C23+C33+C43+C53+C57+C65+C69)</f>
        <v>6296600</v>
      </c>
      <c r="D77" s="34">
        <f t="shared" si="4"/>
        <v>205000</v>
      </c>
      <c r="E77" s="34">
        <f t="shared" si="4"/>
        <v>6501600</v>
      </c>
      <c r="F77" s="34">
        <f t="shared" si="4"/>
        <v>4799713.49</v>
      </c>
      <c r="G77" s="34">
        <f t="shared" si="4"/>
        <v>4773940.49</v>
      </c>
      <c r="H77" s="34">
        <f t="shared" si="4"/>
        <v>1701886.5100000002</v>
      </c>
    </row>
    <row r="79" spans="1:8" x14ac:dyDescent="0.2">
      <c r="A79" s="1" t="s">
        <v>132</v>
      </c>
    </row>
    <row r="83" spans="2:5" x14ac:dyDescent="0.2">
      <c r="D83" s="36"/>
      <c r="E83" s="36"/>
    </row>
    <row r="84" spans="2:5" x14ac:dyDescent="0.2">
      <c r="B84" s="38" t="s">
        <v>142</v>
      </c>
      <c r="C84" s="53" t="s">
        <v>143</v>
      </c>
      <c r="D84" s="53"/>
      <c r="E84" s="53"/>
    </row>
    <row r="85" spans="2:5" ht="22.5" x14ac:dyDescent="0.2">
      <c r="B85" s="40" t="s">
        <v>144</v>
      </c>
      <c r="C85" s="41" t="s">
        <v>145</v>
      </c>
      <c r="D85" s="41"/>
      <c r="E85" s="41"/>
    </row>
  </sheetData>
  <sheetProtection formatCells="0" formatColumns="0" formatRows="0" autoFilter="0"/>
  <mergeCells count="6">
    <mergeCell ref="C85:E85"/>
    <mergeCell ref="A1:H1"/>
    <mergeCell ref="C2:G2"/>
    <mergeCell ref="H2:H3"/>
    <mergeCell ref="A2:B4"/>
    <mergeCell ref="C84:E8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sqref="A1:H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140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56</v>
      </c>
      <c r="B2" s="48"/>
      <c r="C2" s="42" t="s">
        <v>62</v>
      </c>
      <c r="D2" s="43"/>
      <c r="E2" s="43"/>
      <c r="F2" s="43"/>
      <c r="G2" s="44"/>
      <c r="H2" s="45" t="s">
        <v>61</v>
      </c>
    </row>
    <row r="3" spans="1:8" ht="24.95" customHeight="1" x14ac:dyDescent="0.2">
      <c r="A3" s="49"/>
      <c r="B3" s="50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6"/>
    </row>
    <row r="4" spans="1:8" x14ac:dyDescent="0.2">
      <c r="A4" s="51"/>
      <c r="B4" s="52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3"/>
      <c r="B5" s="11" t="s">
        <v>0</v>
      </c>
      <c r="C5" s="10">
        <v>6271600</v>
      </c>
      <c r="D5" s="10">
        <v>216617</v>
      </c>
      <c r="E5" s="10">
        <f>C5+D5</f>
        <v>6488217</v>
      </c>
      <c r="F5" s="10">
        <v>4799713.49</v>
      </c>
      <c r="G5" s="10">
        <v>4773940.49</v>
      </c>
      <c r="H5" s="10">
        <f>E5-F5</f>
        <v>1688503.5099999998</v>
      </c>
    </row>
    <row r="6" spans="1:8" x14ac:dyDescent="0.2">
      <c r="A6" s="3"/>
      <c r="B6" s="11" t="s">
        <v>1</v>
      </c>
      <c r="C6" s="10">
        <v>25000</v>
      </c>
      <c r="D6" s="10">
        <v>-11617</v>
      </c>
      <c r="E6" s="10">
        <f>C6+D6</f>
        <v>13383</v>
      </c>
      <c r="F6" s="10">
        <v>0</v>
      </c>
      <c r="G6" s="10">
        <v>0</v>
      </c>
      <c r="H6" s="10">
        <f>E6-F6</f>
        <v>13383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55</v>
      </c>
      <c r="C10" s="34">
        <f t="shared" ref="C10:H10" si="0">SUM(C5+C6+C7+C8+C9)</f>
        <v>6296600</v>
      </c>
      <c r="D10" s="34">
        <f t="shared" si="0"/>
        <v>205000</v>
      </c>
      <c r="E10" s="34">
        <f t="shared" si="0"/>
        <v>6501600</v>
      </c>
      <c r="F10" s="34">
        <f t="shared" si="0"/>
        <v>4799713.49</v>
      </c>
      <c r="G10" s="34">
        <f t="shared" si="0"/>
        <v>4773940.49</v>
      </c>
      <c r="H10" s="34">
        <f t="shared" si="0"/>
        <v>1701886.5099999998</v>
      </c>
    </row>
    <row r="12" spans="1:8" x14ac:dyDescent="0.2">
      <c r="A12" s="1" t="s">
        <v>132</v>
      </c>
    </row>
    <row r="16" spans="1:8" x14ac:dyDescent="0.2">
      <c r="D16" s="36"/>
      <c r="E16" s="36"/>
    </row>
    <row r="17" spans="2:5" x14ac:dyDescent="0.2">
      <c r="B17" s="38" t="s">
        <v>142</v>
      </c>
      <c r="C17" s="53" t="s">
        <v>143</v>
      </c>
      <c r="D17" s="53"/>
      <c r="E17" s="53"/>
    </row>
    <row r="18" spans="2:5" ht="22.5" x14ac:dyDescent="0.2">
      <c r="B18" s="40" t="s">
        <v>144</v>
      </c>
      <c r="C18" s="41" t="s">
        <v>145</v>
      </c>
      <c r="D18" s="41"/>
      <c r="E18" s="41"/>
    </row>
  </sheetData>
  <sheetProtection formatCells="0" formatColumns="0" formatRows="0" autoFilter="0"/>
  <mergeCells count="6">
    <mergeCell ref="C18:E18"/>
    <mergeCell ref="A1:H1"/>
    <mergeCell ref="C2:G2"/>
    <mergeCell ref="H2:H3"/>
    <mergeCell ref="A2:B4"/>
    <mergeCell ref="C17:E17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10" workbookViewId="0">
      <selection activeCell="B43" sqref="B43:E4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141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56</v>
      </c>
      <c r="B2" s="48"/>
      <c r="C2" s="42" t="s">
        <v>62</v>
      </c>
      <c r="D2" s="43"/>
      <c r="E2" s="43"/>
      <c r="F2" s="43"/>
      <c r="G2" s="44"/>
      <c r="H2" s="45" t="s">
        <v>61</v>
      </c>
    </row>
    <row r="3" spans="1:8" ht="24.95" customHeight="1" x14ac:dyDescent="0.2">
      <c r="A3" s="49"/>
      <c r="B3" s="50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6"/>
    </row>
    <row r="4" spans="1:8" x14ac:dyDescent="0.2">
      <c r="A4" s="51"/>
      <c r="B4" s="52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136</v>
      </c>
      <c r="C6" s="10">
        <v>5818100</v>
      </c>
      <c r="D6" s="10">
        <v>84100</v>
      </c>
      <c r="E6" s="10">
        <f>C6+D6</f>
        <v>5902200</v>
      </c>
      <c r="F6" s="10">
        <v>4335463.66</v>
      </c>
      <c r="G6" s="10">
        <v>4309690.66</v>
      </c>
      <c r="H6" s="10">
        <f>E6-F6</f>
        <v>1566736.3399999999</v>
      </c>
    </row>
    <row r="7" spans="1:8" x14ac:dyDescent="0.2">
      <c r="A7" s="2"/>
      <c r="B7" s="13" t="s">
        <v>137</v>
      </c>
      <c r="C7" s="10">
        <v>478500</v>
      </c>
      <c r="D7" s="10">
        <v>120900</v>
      </c>
      <c r="E7" s="10">
        <f t="shared" ref="E7:E12" si="0">C7+D7</f>
        <v>599400</v>
      </c>
      <c r="F7" s="10">
        <v>464249.83</v>
      </c>
      <c r="G7" s="10">
        <v>464249.83</v>
      </c>
      <c r="H7" s="10">
        <f t="shared" ref="H7:H12" si="1">E7-F7</f>
        <v>135150.16999999998</v>
      </c>
    </row>
    <row r="8" spans="1:8" x14ac:dyDescent="0.2">
      <c r="A8" s="2"/>
      <c r="B8" s="13" t="s">
        <v>51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134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53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54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55</v>
      </c>
      <c r="C14" s="35">
        <f t="shared" ref="C14:H14" si="2">SUM(C6:C13)</f>
        <v>6296600</v>
      </c>
      <c r="D14" s="35">
        <f t="shared" si="2"/>
        <v>205000</v>
      </c>
      <c r="E14" s="35">
        <f t="shared" si="2"/>
        <v>6501600</v>
      </c>
      <c r="F14" s="35">
        <f t="shared" si="2"/>
        <v>4799713.49</v>
      </c>
      <c r="G14" s="35">
        <f t="shared" si="2"/>
        <v>4773940.49</v>
      </c>
      <c r="H14" s="35">
        <f t="shared" si="2"/>
        <v>1701886.5099999998</v>
      </c>
    </row>
    <row r="17" spans="1:8" ht="45" customHeight="1" x14ac:dyDescent="0.2">
      <c r="A17" s="42" t="s">
        <v>130</v>
      </c>
      <c r="B17" s="43"/>
      <c r="C17" s="43"/>
      <c r="D17" s="43"/>
      <c r="E17" s="43"/>
      <c r="F17" s="43"/>
      <c r="G17" s="43"/>
      <c r="H17" s="44"/>
    </row>
    <row r="18" spans="1:8" x14ac:dyDescent="0.2">
      <c r="A18" s="47" t="s">
        <v>56</v>
      </c>
      <c r="B18" s="48"/>
      <c r="C18" s="42" t="s">
        <v>62</v>
      </c>
      <c r="D18" s="43"/>
      <c r="E18" s="43"/>
      <c r="F18" s="43"/>
      <c r="G18" s="44"/>
      <c r="H18" s="45" t="s">
        <v>61</v>
      </c>
    </row>
    <row r="19" spans="1:8" ht="22.5" x14ac:dyDescent="0.2">
      <c r="A19" s="49"/>
      <c r="B19" s="50"/>
      <c r="C19" s="6" t="s">
        <v>57</v>
      </c>
      <c r="D19" s="6" t="s">
        <v>127</v>
      </c>
      <c r="E19" s="6" t="s">
        <v>58</v>
      </c>
      <c r="F19" s="6" t="s">
        <v>59</v>
      </c>
      <c r="G19" s="6" t="s">
        <v>60</v>
      </c>
      <c r="H19" s="46"/>
    </row>
    <row r="20" spans="1:8" x14ac:dyDescent="0.2">
      <c r="A20" s="51"/>
      <c r="B20" s="52"/>
      <c r="C20" s="7">
        <v>1</v>
      </c>
      <c r="D20" s="7">
        <v>2</v>
      </c>
      <c r="E20" s="7" t="s">
        <v>128</v>
      </c>
      <c r="F20" s="7">
        <v>4</v>
      </c>
      <c r="G20" s="7">
        <v>5</v>
      </c>
      <c r="H20" s="7" t="s">
        <v>129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133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55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42" t="s">
        <v>131</v>
      </c>
      <c r="B28" s="43"/>
      <c r="C28" s="43"/>
      <c r="D28" s="43"/>
      <c r="E28" s="43"/>
      <c r="F28" s="43"/>
      <c r="G28" s="43"/>
      <c r="H28" s="44"/>
    </row>
    <row r="29" spans="1:8" x14ac:dyDescent="0.2">
      <c r="A29" s="47" t="s">
        <v>56</v>
      </c>
      <c r="B29" s="48"/>
      <c r="C29" s="42" t="s">
        <v>62</v>
      </c>
      <c r="D29" s="43"/>
      <c r="E29" s="43"/>
      <c r="F29" s="43"/>
      <c r="G29" s="44"/>
      <c r="H29" s="45" t="s">
        <v>61</v>
      </c>
    </row>
    <row r="30" spans="1:8" ht="22.5" x14ac:dyDescent="0.2">
      <c r="A30" s="49"/>
      <c r="B30" s="50"/>
      <c r="C30" s="6" t="s">
        <v>57</v>
      </c>
      <c r="D30" s="6" t="s">
        <v>127</v>
      </c>
      <c r="E30" s="6" t="s">
        <v>58</v>
      </c>
      <c r="F30" s="6" t="s">
        <v>59</v>
      </c>
      <c r="G30" s="6" t="s">
        <v>60</v>
      </c>
      <c r="H30" s="46"/>
    </row>
    <row r="31" spans="1:8" x14ac:dyDescent="0.2">
      <c r="A31" s="51"/>
      <c r="B31" s="52"/>
      <c r="C31" s="7">
        <v>1</v>
      </c>
      <c r="D31" s="7">
        <v>2</v>
      </c>
      <c r="E31" s="7" t="s">
        <v>128</v>
      </c>
      <c r="F31" s="7">
        <v>4</v>
      </c>
      <c r="G31" s="7">
        <v>5</v>
      </c>
      <c r="H31" s="7" t="s">
        <v>129</v>
      </c>
    </row>
    <row r="32" spans="1:8" x14ac:dyDescent="0.2">
      <c r="A32" s="2"/>
      <c r="B32" s="17" t="s">
        <v>12</v>
      </c>
      <c r="C32" s="10">
        <v>0</v>
      </c>
      <c r="D32" s="10">
        <v>0</v>
      </c>
      <c r="E32" s="10">
        <f t="shared" ref="E32:E38" si="6">C32+D32</f>
        <v>0</v>
      </c>
      <c r="F32" s="10">
        <v>0</v>
      </c>
      <c r="G32" s="10">
        <v>0</v>
      </c>
      <c r="H32" s="10">
        <f t="shared" ref="H32:H38" si="7">E32-F32</f>
        <v>0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55</v>
      </c>
      <c r="C39" s="35">
        <f t="shared" ref="C39:H39" si="8">SUM(C32:C38)</f>
        <v>0</v>
      </c>
      <c r="D39" s="35">
        <f t="shared" si="8"/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>
        <f t="shared" si="8"/>
        <v>0</v>
      </c>
    </row>
    <row r="41" spans="1:8" x14ac:dyDescent="0.2">
      <c r="A41" s="1" t="s">
        <v>132</v>
      </c>
    </row>
    <row r="44" spans="1:8" x14ac:dyDescent="0.2">
      <c r="D44" s="36"/>
      <c r="E44" s="36"/>
    </row>
    <row r="45" spans="1:8" x14ac:dyDescent="0.2">
      <c r="B45" s="37" t="s">
        <v>142</v>
      </c>
      <c r="C45" s="53" t="s">
        <v>143</v>
      </c>
      <c r="D45" s="53"/>
      <c r="E45" s="53"/>
    </row>
    <row r="46" spans="1:8" ht="33" customHeight="1" x14ac:dyDescent="0.2">
      <c r="B46" s="39" t="s">
        <v>144</v>
      </c>
      <c r="C46" s="41" t="s">
        <v>145</v>
      </c>
      <c r="D46" s="41"/>
      <c r="E46" s="41"/>
    </row>
  </sheetData>
  <sheetProtection formatCells="0" formatColumns="0" formatRows="0" insertRows="0" deleteRows="0" autoFilter="0"/>
  <mergeCells count="14">
    <mergeCell ref="C45:E45"/>
    <mergeCell ref="C46:E46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4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138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56</v>
      </c>
      <c r="B2" s="48"/>
      <c r="C2" s="42" t="s">
        <v>62</v>
      </c>
      <c r="D2" s="43"/>
      <c r="E2" s="43"/>
      <c r="F2" s="43"/>
      <c r="G2" s="44"/>
      <c r="H2" s="45" t="s">
        <v>61</v>
      </c>
    </row>
    <row r="3" spans="1:8" ht="24.95" customHeight="1" x14ac:dyDescent="0.2">
      <c r="A3" s="49"/>
      <c r="B3" s="50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6"/>
    </row>
    <row r="4" spans="1:8" x14ac:dyDescent="0.2">
      <c r="A4" s="51"/>
      <c r="B4" s="52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21" t="s">
        <v>15</v>
      </c>
      <c r="B5" s="20"/>
      <c r="C5" s="32">
        <f t="shared" ref="C5:H5" si="0">SUM(C6:C13)</f>
        <v>5818100</v>
      </c>
      <c r="D5" s="32">
        <f t="shared" si="0"/>
        <v>78200</v>
      </c>
      <c r="E5" s="32">
        <f t="shared" si="0"/>
        <v>5896300</v>
      </c>
      <c r="F5" s="32">
        <f t="shared" si="0"/>
        <v>4335463.66</v>
      </c>
      <c r="G5" s="32">
        <f t="shared" si="0"/>
        <v>4309690.66</v>
      </c>
      <c r="H5" s="32">
        <f t="shared" si="0"/>
        <v>1560836.3399999999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135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5818100</v>
      </c>
      <c r="D10" s="10">
        <v>78200</v>
      </c>
      <c r="E10" s="10">
        <f t="shared" si="1"/>
        <v>5896300</v>
      </c>
      <c r="F10" s="10">
        <v>4335463.66</v>
      </c>
      <c r="G10" s="10">
        <v>4309690.66</v>
      </c>
      <c r="H10" s="10">
        <f t="shared" si="2"/>
        <v>1560836.3399999999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478500</v>
      </c>
      <c r="D14" s="32">
        <f t="shared" si="3"/>
        <v>126800</v>
      </c>
      <c r="E14" s="32">
        <f t="shared" si="3"/>
        <v>605300</v>
      </c>
      <c r="F14" s="32">
        <f t="shared" si="3"/>
        <v>464249.83</v>
      </c>
      <c r="G14" s="32">
        <f t="shared" si="3"/>
        <v>464249.83</v>
      </c>
      <c r="H14" s="32">
        <f t="shared" si="3"/>
        <v>141050.16999999998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478500</v>
      </c>
      <c r="D18" s="10">
        <v>126800</v>
      </c>
      <c r="E18" s="10">
        <f t="shared" si="5"/>
        <v>605300</v>
      </c>
      <c r="F18" s="10">
        <v>464249.83</v>
      </c>
      <c r="G18" s="10">
        <v>464249.83</v>
      </c>
      <c r="H18" s="10">
        <f t="shared" si="4"/>
        <v>141050.16999999998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55</v>
      </c>
      <c r="C37" s="35">
        <f t="shared" ref="C37:H37" si="12">SUM(C32+C22+C14+C5)</f>
        <v>6296600</v>
      </c>
      <c r="D37" s="35">
        <f t="shared" si="12"/>
        <v>205000</v>
      </c>
      <c r="E37" s="35">
        <f t="shared" si="12"/>
        <v>6501600</v>
      </c>
      <c r="F37" s="35">
        <f t="shared" si="12"/>
        <v>4799713.49</v>
      </c>
      <c r="G37" s="35">
        <f t="shared" si="12"/>
        <v>4773940.49</v>
      </c>
      <c r="H37" s="35">
        <f t="shared" si="12"/>
        <v>1701886.5099999998</v>
      </c>
    </row>
    <row r="39" spans="1:8" x14ac:dyDescent="0.2">
      <c r="A39" s="1" t="s">
        <v>132</v>
      </c>
    </row>
    <row r="43" spans="1:8" x14ac:dyDescent="0.2">
      <c r="D43" s="36"/>
      <c r="E43" s="36"/>
    </row>
    <row r="44" spans="1:8" x14ac:dyDescent="0.2">
      <c r="B44" s="38" t="s">
        <v>142</v>
      </c>
      <c r="C44" s="53" t="s">
        <v>143</v>
      </c>
      <c r="D44" s="53"/>
      <c r="E44" s="53"/>
    </row>
    <row r="45" spans="1:8" ht="30" customHeight="1" x14ac:dyDescent="0.2">
      <c r="B45" s="40" t="s">
        <v>144</v>
      </c>
      <c r="C45" s="41" t="s">
        <v>145</v>
      </c>
      <c r="D45" s="41"/>
      <c r="E45" s="41"/>
    </row>
  </sheetData>
  <sheetProtection formatCells="0" formatColumns="0" formatRows="0" autoFilter="0"/>
  <mergeCells count="6">
    <mergeCell ref="C45:E45"/>
    <mergeCell ref="A1:H1"/>
    <mergeCell ref="A2:B4"/>
    <mergeCell ref="C2:G2"/>
    <mergeCell ref="H2:H3"/>
    <mergeCell ref="C44:E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2022-11-03T23:01:53Z</cp:lastPrinted>
  <dcterms:created xsi:type="dcterms:W3CDTF">2014-02-10T03:37:14Z</dcterms:created>
  <dcterms:modified xsi:type="dcterms:W3CDTF">2022-11-08T11:11:46Z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