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ICA 3 TRIMESTRE\INFORMACION PRESUPUESTARIA\"/>
    </mc:Choice>
  </mc:AlternateContent>
  <bookViews>
    <workbookView xWindow="0" yWindow="0" windowWidth="20490" windowHeight="775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  <definedName name="_xlnm.Print_Area" localSheetId="2">CA!$A$1:$H$46</definedName>
    <definedName name="_xlnm.Print_Area" localSheetId="3">CFG!$A$1:$H$45</definedName>
    <definedName name="_xlnm.Print_Area" localSheetId="0">COG!$A$1:$H$85</definedName>
    <definedName name="_xlnm.Print_Area" localSheetId="1">CTG!$A$1:$H$18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67" i="6"/>
  <c r="H66" i="6"/>
  <c r="H58" i="6"/>
  <c r="H42" i="6"/>
  <c r="H34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E66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E53" i="6" s="1"/>
  <c r="H53" i="6" s="1"/>
  <c r="C43" i="6"/>
  <c r="C33" i="6"/>
  <c r="C23" i="6"/>
  <c r="C13" i="6"/>
  <c r="C5" i="6"/>
  <c r="E65" i="6" l="1"/>
  <c r="H65" i="6" s="1"/>
  <c r="E57" i="6"/>
  <c r="H57" i="6" s="1"/>
  <c r="E43" i="6"/>
  <c r="H43" i="6" s="1"/>
  <c r="E33" i="6"/>
  <c r="H33" i="6" s="1"/>
  <c r="E23" i="6"/>
  <c r="H23" i="6" s="1"/>
  <c r="E13" i="6"/>
  <c r="H13" i="6" s="1"/>
  <c r="C77" i="6"/>
  <c r="D77" i="6"/>
  <c r="E5" i="6"/>
  <c r="G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<sst xmlns="http://schemas.openxmlformats.org/spreadsheetml/2006/main" count="219" uniqueCount="146">
  <si>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</si>
  <si>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</si>
  <si>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</si>
  <si>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</si>
  <si>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</si>
  <si>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</si>
  <si>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</si>
  <si>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</si>
  <si>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</si>
  <si>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</si>
  <si>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</si>
  <si>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</si>
  <si>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</si>
  <si>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</si>
  <si>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</si>
  <si>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</si>
  <si>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</si>
  <si>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</si>
  <si>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</si>
  <si>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</si>
  <si>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</si>
  <si>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</si>
  <si>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</si>
  <si>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</si>
  <si>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</si>
  <si>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</si>
  <si>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</si>
  <si>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</si>
  <si>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</si>
  <si>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</si>
  <si>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</si>
  <si>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</si>
  <si>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</si>
  <si>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</si>
  <si>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</si>
  <si>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</si>
  <si>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</si>
  <si>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</si>
  <si>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</si>
  <si>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</si>
  <si>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</si>
  <si>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</si>
  <si>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</si>
  <si>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</si>
  <si>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</si>
  <si>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</si>
  <si>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</si>
  <si>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</si>
  <si>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</si>
  <si>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</si>
  <si>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</si>
  <si>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</si>
  <si>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</si>
  <si>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</si>
  <si>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</si>
  <si>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</si>
  <si>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</si>
  <si>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</si>
  <si>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</si>
  <si>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</si>
  <si>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</si>
  <si>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</si>
  <si>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</si>
  <si>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</si>
  <si>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</si>
  <si>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</si>
  <si>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</si>
  <si>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</si>
  <si>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</si>
  <si>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</si>
  <si>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</si>
  <si>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</si>
  <si>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</si>
  <si>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</si>
  <si>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</si>
  <si>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</si>
  <si>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</si>
  <si>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</si>
  <si>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</si>
  <si>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</si>
  <si>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</si>
  <si>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</si>
  <si>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</si>
  <si>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</si>
  <si>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</si>
  <si>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</si>
  <si>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</si>
  <si>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</si>
  <si>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</si>
  <si>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</si>
  <si>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</si>
  <si>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</si>
  <si>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</si>
  <si>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</si>
  <si>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</si>
  <si>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</si>
  <si>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</si>
  <si>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</si>
  <si>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</si>
  <si>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</si>
  <si>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</si>
  <si>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</si>
  <si>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</si>
  <si>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</si>
  <si>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</si>
  <si>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</si>
  <si>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</si>
  <si>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</si>
  <si>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</si>
  <si>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</si>
  <si>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</si>
  <si>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</si>
  <si>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</si>
  <si>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</si>
  <si>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</si>
  <si>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</si>
  <si>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</si>
  <si>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</si>
  <si>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</si>
  <si>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</si>
  <si>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</si>
  <si>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</si>
  <si>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</si>
  <si>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</si>
  <si>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</si>
  <si>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</si>
  <si>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</si>
  <si>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</si>
  <si>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</si>
  <si>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</si>
  <si>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</si>
  <si>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</si>
  <si>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</si>
  <si>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</si>
  <si>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</si>
  <si>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</si>
  <si>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31120-8301 ADMINISTRACION DE RECURSOS</t>
  </si>
  <si>
    <t>31120-8302 DEPORTE Y RECREACION</t>
  </si>
  <si>
    <t>Comisión Municipal del Deporte  de Santa Cruz de Juventino Rosas, Gto.
Estado Analítico del Ejercicio del Presupuesto de Egresos
Clasificación Funcional (Finalidad y Función)
Del 1 de Enero al 30 de Septiembre de 2022</t>
  </si>
  <si>
    <t>Comisión Municipal del Deporte  de Santa Cruz de Juventino Rosas, Gto.
Estado Analítico del Ejercicio del Presupuesto de Egresos
Clasificación por Objeto del Gasto (Capítulo y Concepto)
Del 1 de Enero al 30 de Septiembre de 2022</t>
  </si>
  <si>
    <t>Comisión Municipal del Deporte  de Santa Cruz de Juventino Rosas, Gto.
Estado Analítico del Ejercicio del Presupuesto de Egresos
Clasificación Económica (por Tipo de Gasto)
Del 1 de Enero al 30 de Septiembre de 2022</t>
  </si>
  <si>
    <t>Comisión Municipal del Deporte  Santa Cruz de Juventino Rosas, Gto.
Estado Analítico del Ejercicio del Presupuesto de Egresos
Clasificación Administrativa
Del 1 de Enero al 30 de Septiembre de 2022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</si>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</sst>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8" fillId="0" borderId="0" xfId="7" applyFont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83</xdr:row>
      <xdr:rowOff>0</xdr:rowOff>
    </xdr:from>
    <xdr:to>
      <xdr:col>4</xdr:col>
      <xdr:colOff>962025</xdr:colOff>
      <xdr:row>83</xdr:row>
      <xdr:rowOff>9526</xdr:rowOff>
    </xdr:to>
    <xdr:cxnSp macro="">
      <xdr:nvCxnSpPr>
        <xdr:cNvPr id="2" name="Conector recto 1"/>
        <xdr:cNvCxnSpPr/>
      </xdr:nvCxnSpPr>
      <xdr:spPr>
        <a:xfrm flipV="1">
          <a:off x="5133975" y="8029575"/>
          <a:ext cx="26003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83</xdr:row>
      <xdr:rowOff>0</xdr:rowOff>
    </xdr:from>
    <xdr:to>
      <xdr:col>1</xdr:col>
      <xdr:colOff>3505200</xdr:colOff>
      <xdr:row>83</xdr:row>
      <xdr:rowOff>0</xdr:rowOff>
    </xdr:to>
    <xdr:cxnSp macro="">
      <xdr:nvCxnSpPr>
        <xdr:cNvPr id="3" name="Conector recto 2"/>
        <xdr:cNvCxnSpPr/>
      </xdr:nvCxnSpPr>
      <xdr:spPr>
        <a:xfrm>
          <a:off x="771525" y="8029575"/>
          <a:ext cx="2809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16</xdr:row>
      <xdr:rowOff>0</xdr:rowOff>
    </xdr:from>
    <xdr:to>
      <xdr:col>4</xdr:col>
      <xdr:colOff>962025</xdr:colOff>
      <xdr:row>16</xdr:row>
      <xdr:rowOff>9526</xdr:rowOff>
    </xdr:to>
    <xdr:cxnSp macro="">
      <xdr:nvCxnSpPr>
        <xdr:cNvPr id="5" name="Conector recto 4"/>
        <xdr:cNvCxnSpPr/>
      </xdr:nvCxnSpPr>
      <xdr:spPr>
        <a:xfrm flipV="1">
          <a:off x="5133975" y="8029575"/>
          <a:ext cx="26003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3505200</xdr:colOff>
      <xdr:row>16</xdr:row>
      <xdr:rowOff>0</xdr:rowOff>
    </xdr:to>
    <xdr:cxnSp macro="">
      <xdr:nvCxnSpPr>
        <xdr:cNvPr id="6" name="Conector recto 5"/>
        <xdr:cNvCxnSpPr/>
      </xdr:nvCxnSpPr>
      <xdr:spPr>
        <a:xfrm>
          <a:off x="771525" y="8029575"/>
          <a:ext cx="2809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44</xdr:row>
      <xdr:rowOff>0</xdr:rowOff>
    </xdr:from>
    <xdr:to>
      <xdr:col>4</xdr:col>
      <xdr:colOff>962025</xdr:colOff>
      <xdr:row>44</xdr:row>
      <xdr:rowOff>9526</xdr:rowOff>
    </xdr:to>
    <xdr:cxnSp macro="">
      <xdr:nvCxnSpPr>
        <xdr:cNvPr id="2" name="Conector recto 1"/>
        <xdr:cNvCxnSpPr/>
      </xdr:nvCxnSpPr>
      <xdr:spPr>
        <a:xfrm flipV="1">
          <a:off x="4133850" y="8734425"/>
          <a:ext cx="265747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44</xdr:row>
      <xdr:rowOff>0</xdr:rowOff>
    </xdr:from>
    <xdr:to>
      <xdr:col>1</xdr:col>
      <xdr:colOff>3505200</xdr:colOff>
      <xdr:row>44</xdr:row>
      <xdr:rowOff>0</xdr:rowOff>
    </xdr:to>
    <xdr:cxnSp macro="">
      <xdr:nvCxnSpPr>
        <xdr:cNvPr id="3" name="Conector recto 2"/>
        <xdr:cNvCxnSpPr/>
      </xdr:nvCxnSpPr>
      <xdr:spPr>
        <a:xfrm>
          <a:off x="771525" y="8029575"/>
          <a:ext cx="2809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43</xdr:row>
      <xdr:rowOff>0</xdr:rowOff>
    </xdr:from>
    <xdr:to>
      <xdr:col>4</xdr:col>
      <xdr:colOff>962025</xdr:colOff>
      <xdr:row>43</xdr:row>
      <xdr:rowOff>9526</xdr:rowOff>
    </xdr:to>
    <xdr:cxnSp macro="">
      <xdr:nvCxnSpPr>
        <xdr:cNvPr id="2" name="Conector recto 1"/>
        <xdr:cNvCxnSpPr/>
      </xdr:nvCxnSpPr>
      <xdr:spPr>
        <a:xfrm flipV="1">
          <a:off x="5133975" y="8029575"/>
          <a:ext cx="26003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43</xdr:row>
      <xdr:rowOff>0</xdr:rowOff>
    </xdr:from>
    <xdr:to>
      <xdr:col>1</xdr:col>
      <xdr:colOff>3505200</xdr:colOff>
      <xdr:row>43</xdr:row>
      <xdr:rowOff>0</xdr:rowOff>
    </xdr:to>
    <xdr:cxnSp macro="">
      <xdr:nvCxnSpPr>
        <xdr:cNvPr id="3" name="Conector recto 2"/>
        <xdr:cNvCxnSpPr/>
      </xdr:nvCxnSpPr>
      <xdr:spPr>
        <a:xfrm>
          <a:off x="771525" y="8029575"/>
          <a:ext cx="2809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opLeftCell="A70" workbookViewId="0">
      <selection activeCell="B85" sqref="A1:H8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2" t="s">
        <v>139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56</v>
      </c>
      <c r="B2" s="48"/>
      <c r="C2" s="42" t="s">
        <v>62</v>
      </c>
      <c r="D2" s="43"/>
      <c r="E2" s="43"/>
      <c r="F2" s="43"/>
      <c r="G2" s="44"/>
      <c r="H2" s="45" t="s">
        <v>61</v>
      </c>
    </row>
    <row r="3" spans="1:8" ht="24.95" customHeight="1" x14ac:dyDescent="0.2">
      <c r="A3" s="49"/>
      <c r="B3" s="50"/>
      <c r="C3" s="6" t="s">
        <v>57</v>
      </c>
      <c r="D3" s="6" t="s">
        <v>127</v>
      </c>
      <c r="E3" s="6" t="s">
        <v>58</v>
      </c>
      <c r="F3" s="6" t="s">
        <v>59</v>
      </c>
      <c r="G3" s="6" t="s">
        <v>60</v>
      </c>
      <c r="H3" s="46"/>
    </row>
    <row r="4" spans="1:8" x14ac:dyDescent="0.2">
      <c r="A4" s="51"/>
      <c r="B4" s="52"/>
      <c r="C4" s="7">
        <v>1</v>
      </c>
      <c r="D4" s="7">
        <v>2</v>
      </c>
      <c r="E4" s="7" t="s">
        <v>128</v>
      </c>
      <c r="F4" s="7">
        <v>4</v>
      </c>
      <c r="G4" s="7">
        <v>5</v>
      </c>
      <c r="H4" s="7" t="s">
        <v>129</v>
      </c>
    </row>
    <row r="5" spans="1:8" x14ac:dyDescent="0.2">
      <c r="A5" s="26" t="s">
        <v>63</v>
      </c>
      <c r="B5" s="4"/>
      <c r="C5" s="31">
        <f>SUM(C6:C12)</f>
        <v>5021695</v>
      </c>
      <c r="D5" s="31">
        <f>SUM(D6:D12)</f>
        <v>-177000</v>
      </c>
      <c r="E5" s="31">
        <f>C5+D5</f>
        <v>4844695</v>
      </c>
      <c r="F5" s="31">
        <f>SUM(F6:F12)</f>
        <v>3406203.9699999997</v>
      </c>
      <c r="G5" s="31">
        <f>SUM(G6:G12)</f>
        <v>3406203.9699999997</v>
      </c>
      <c r="H5" s="31">
        <f>E5-F5</f>
        <v>1438491.0300000003</v>
      </c>
    </row>
    <row r="6" spans="1:8" x14ac:dyDescent="0.2">
      <c r="A6" s="25">
        <v>1100</v>
      </c>
      <c r="B6" s="8" t="s">
        <v>72</v>
      </c>
      <c r="C6" s="10">
        <v>2813459</v>
      </c>
      <c r="D6" s="10">
        <v>-90000</v>
      </c>
      <c r="E6" s="10">
        <f t="shared" ref="E6:E69" si="0">C6+D6</f>
        <v>2723459</v>
      </c>
      <c r="F6" s="10">
        <v>2136191.38</v>
      </c>
      <c r="G6" s="10">
        <v>2136191.38</v>
      </c>
      <c r="H6" s="10">
        <f t="shared" ref="H6:H69" si="1">E6-F6</f>
        <v>587267.62000000011</v>
      </c>
    </row>
    <row r="7" spans="1:8" x14ac:dyDescent="0.2">
      <c r="A7" s="25">
        <v>1200</v>
      </c>
      <c r="B7" s="8" t="s">
        <v>73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25">
        <v>1300</v>
      </c>
      <c r="B8" s="8" t="s">
        <v>74</v>
      </c>
      <c r="C8" s="10">
        <v>562895</v>
      </c>
      <c r="D8" s="10">
        <v>0</v>
      </c>
      <c r="E8" s="10">
        <f t="shared" si="0"/>
        <v>562895</v>
      </c>
      <c r="F8" s="10">
        <v>81700</v>
      </c>
      <c r="G8" s="10">
        <v>81700</v>
      </c>
      <c r="H8" s="10">
        <f t="shared" si="1"/>
        <v>481195</v>
      </c>
    </row>
    <row r="9" spans="1:8" x14ac:dyDescent="0.2">
      <c r="A9" s="25">
        <v>1400</v>
      </c>
      <c r="B9" s="8" t="s">
        <v>34</v>
      </c>
      <c r="C9" s="10">
        <v>829228.8</v>
      </c>
      <c r="D9" s="10">
        <v>0</v>
      </c>
      <c r="E9" s="10">
        <f t="shared" si="0"/>
        <v>829228.8</v>
      </c>
      <c r="F9" s="10">
        <v>711262.11</v>
      </c>
      <c r="G9" s="10">
        <v>711262.11</v>
      </c>
      <c r="H9" s="10">
        <f t="shared" si="1"/>
        <v>117966.69000000006</v>
      </c>
    </row>
    <row r="10" spans="1:8" x14ac:dyDescent="0.2">
      <c r="A10" s="25">
        <v>1500</v>
      </c>
      <c r="B10" s="8" t="s">
        <v>75</v>
      </c>
      <c r="C10" s="10">
        <v>184725</v>
      </c>
      <c r="D10" s="10">
        <v>-32000</v>
      </c>
      <c r="E10" s="10">
        <f t="shared" si="0"/>
        <v>152725</v>
      </c>
      <c r="F10" s="10">
        <v>56748</v>
      </c>
      <c r="G10" s="10">
        <v>56748</v>
      </c>
      <c r="H10" s="10">
        <f t="shared" si="1"/>
        <v>95977</v>
      </c>
    </row>
    <row r="11" spans="1:8" x14ac:dyDescent="0.2">
      <c r="A11" s="25">
        <v>1600</v>
      </c>
      <c r="B11" s="8" t="s">
        <v>35</v>
      </c>
      <c r="C11" s="10">
        <v>14516</v>
      </c>
      <c r="D11" s="10">
        <v>0</v>
      </c>
      <c r="E11" s="10">
        <f t="shared" si="0"/>
        <v>14516</v>
      </c>
      <c r="F11" s="10">
        <v>0</v>
      </c>
      <c r="G11" s="10">
        <v>0</v>
      </c>
      <c r="H11" s="10">
        <f t="shared" si="1"/>
        <v>14516</v>
      </c>
    </row>
    <row r="12" spans="1:8" x14ac:dyDescent="0.2">
      <c r="A12" s="25">
        <v>1700</v>
      </c>
      <c r="B12" s="8" t="s">
        <v>76</v>
      </c>
      <c r="C12" s="10">
        <v>616871.19999999995</v>
      </c>
      <c r="D12" s="10">
        <v>-55000</v>
      </c>
      <c r="E12" s="10">
        <f t="shared" si="0"/>
        <v>561871.19999999995</v>
      </c>
      <c r="F12" s="10">
        <v>420302.48</v>
      </c>
      <c r="G12" s="10">
        <v>420302.48</v>
      </c>
      <c r="H12" s="10">
        <f t="shared" si="1"/>
        <v>141568.71999999997</v>
      </c>
    </row>
    <row r="13" spans="1:8" x14ac:dyDescent="0.2">
      <c r="A13" s="26" t="s">
        <v>64</v>
      </c>
      <c r="B13" s="4"/>
      <c r="C13" s="32">
        <f>SUM(C14:C22)</f>
        <v>586500</v>
      </c>
      <c r="D13" s="32">
        <f>SUM(D14:D22)</f>
        <v>13311.53999999999</v>
      </c>
      <c r="E13" s="32">
        <f t="shared" si="0"/>
        <v>599811.54</v>
      </c>
      <c r="F13" s="32">
        <f>SUM(F14:F22)</f>
        <v>433397.70999999996</v>
      </c>
      <c r="G13" s="32">
        <f>SUM(G14:G22)</f>
        <v>433397.70999999996</v>
      </c>
      <c r="H13" s="32">
        <f t="shared" si="1"/>
        <v>166413.83000000007</v>
      </c>
    </row>
    <row r="14" spans="1:8" x14ac:dyDescent="0.2">
      <c r="A14" s="25">
        <v>2100</v>
      </c>
      <c r="B14" s="8" t="s">
        <v>77</v>
      </c>
      <c r="C14" s="10">
        <v>151000</v>
      </c>
      <c r="D14" s="10">
        <v>75287.679999999993</v>
      </c>
      <c r="E14" s="10">
        <f t="shared" si="0"/>
        <v>226287.68</v>
      </c>
      <c r="F14" s="10">
        <v>183987.59</v>
      </c>
      <c r="G14" s="10">
        <v>183987.59</v>
      </c>
      <c r="H14" s="10">
        <f t="shared" si="1"/>
        <v>42300.09</v>
      </c>
    </row>
    <row r="15" spans="1:8" x14ac:dyDescent="0.2">
      <c r="A15" s="25">
        <v>2200</v>
      </c>
      <c r="B15" s="8" t="s">
        <v>78</v>
      </c>
      <c r="C15" s="10">
        <v>75500</v>
      </c>
      <c r="D15" s="10">
        <v>-45875.48</v>
      </c>
      <c r="E15" s="10">
        <f t="shared" si="0"/>
        <v>29624.519999999997</v>
      </c>
      <c r="F15" s="10">
        <v>9624.52</v>
      </c>
      <c r="G15" s="10">
        <v>9624.52</v>
      </c>
      <c r="H15" s="10">
        <f t="shared" si="1"/>
        <v>19999.999999999996</v>
      </c>
    </row>
    <row r="16" spans="1:8" x14ac:dyDescent="0.2">
      <c r="A16" s="25">
        <v>2300</v>
      </c>
      <c r="B16" s="8" t="s">
        <v>79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25">
        <v>2400</v>
      </c>
      <c r="B17" s="8" t="s">
        <v>80</v>
      </c>
      <c r="C17" s="10">
        <v>0</v>
      </c>
      <c r="D17" s="10">
        <v>0</v>
      </c>
      <c r="E17" s="10">
        <f t="shared" si="0"/>
        <v>0</v>
      </c>
      <c r="F17" s="10">
        <v>0</v>
      </c>
      <c r="G17" s="10">
        <v>0</v>
      </c>
      <c r="H17" s="10">
        <f t="shared" si="1"/>
        <v>0</v>
      </c>
    </row>
    <row r="18" spans="1:8" x14ac:dyDescent="0.2">
      <c r="A18" s="25">
        <v>2500</v>
      </c>
      <c r="B18" s="8" t="s">
        <v>81</v>
      </c>
      <c r="C18" s="10">
        <v>0</v>
      </c>
      <c r="D18" s="10">
        <v>0</v>
      </c>
      <c r="E18" s="10">
        <f t="shared" si="0"/>
        <v>0</v>
      </c>
      <c r="F18" s="10">
        <v>0</v>
      </c>
      <c r="G18" s="10">
        <v>0</v>
      </c>
      <c r="H18" s="10">
        <f t="shared" si="1"/>
        <v>0</v>
      </c>
    </row>
    <row r="19" spans="1:8" x14ac:dyDescent="0.2">
      <c r="A19" s="25">
        <v>2600</v>
      </c>
      <c r="B19" s="8" t="s">
        <v>82</v>
      </c>
      <c r="C19" s="10">
        <v>118000</v>
      </c>
      <c r="D19" s="10">
        <v>9019</v>
      </c>
      <c r="E19" s="10">
        <f t="shared" si="0"/>
        <v>127019</v>
      </c>
      <c r="F19" s="10">
        <v>97229.79</v>
      </c>
      <c r="G19" s="10">
        <v>97229.79</v>
      </c>
      <c r="H19" s="10">
        <f t="shared" si="1"/>
        <v>29789.210000000006</v>
      </c>
    </row>
    <row r="20" spans="1:8" x14ac:dyDescent="0.2">
      <c r="A20" s="25">
        <v>2700</v>
      </c>
      <c r="B20" s="8" t="s">
        <v>83</v>
      </c>
      <c r="C20" s="10">
        <v>232000</v>
      </c>
      <c r="D20" s="10">
        <v>-28100.66</v>
      </c>
      <c r="E20" s="10">
        <f t="shared" si="0"/>
        <v>203899.34</v>
      </c>
      <c r="F20" s="10">
        <v>129575.79</v>
      </c>
      <c r="G20" s="10">
        <v>129575.79</v>
      </c>
      <c r="H20" s="10">
        <f t="shared" si="1"/>
        <v>74323.55</v>
      </c>
    </row>
    <row r="21" spans="1:8" x14ac:dyDescent="0.2">
      <c r="A21" s="25">
        <v>2800</v>
      </c>
      <c r="B21" s="8" t="s">
        <v>84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25">
        <v>2900</v>
      </c>
      <c r="B22" s="8" t="s">
        <v>85</v>
      </c>
      <c r="C22" s="10">
        <v>10000</v>
      </c>
      <c r="D22" s="10">
        <v>2981</v>
      </c>
      <c r="E22" s="10">
        <f t="shared" si="0"/>
        <v>12981</v>
      </c>
      <c r="F22" s="10">
        <v>12980.02</v>
      </c>
      <c r="G22" s="10">
        <v>12980.02</v>
      </c>
      <c r="H22" s="10">
        <f t="shared" si="1"/>
        <v>0.97999999999956344</v>
      </c>
    </row>
    <row r="23" spans="1:8" x14ac:dyDescent="0.2">
      <c r="A23" s="26" t="s">
        <v>65</v>
      </c>
      <c r="B23" s="4"/>
      <c r="C23" s="32">
        <f>SUM(C24:C32)</f>
        <v>603405</v>
      </c>
      <c r="D23" s="32">
        <f>SUM(D24:D32)</f>
        <v>253807.78000000003</v>
      </c>
      <c r="E23" s="32">
        <f t="shared" si="0"/>
        <v>857212.78</v>
      </c>
      <c r="F23" s="32">
        <f>SUM(F24:F32)</f>
        <v>797516.9800000001</v>
      </c>
      <c r="G23" s="32">
        <f>SUM(G24:G32)</f>
        <v>771743.9800000001</v>
      </c>
      <c r="H23" s="32">
        <f t="shared" si="1"/>
        <v>59695.79999999993</v>
      </c>
    </row>
    <row r="24" spans="1:8" x14ac:dyDescent="0.2">
      <c r="A24" s="25">
        <v>3100</v>
      </c>
      <c r="B24" s="8" t="s">
        <v>86</v>
      </c>
      <c r="C24" s="10">
        <v>183000</v>
      </c>
      <c r="D24" s="10">
        <v>-43383</v>
      </c>
      <c r="E24" s="10">
        <f t="shared" si="0"/>
        <v>139617</v>
      </c>
      <c r="F24" s="10">
        <v>134502.98000000001</v>
      </c>
      <c r="G24" s="10">
        <v>134502.98000000001</v>
      </c>
      <c r="H24" s="10">
        <f t="shared" si="1"/>
        <v>5114.0199999999895</v>
      </c>
    </row>
    <row r="25" spans="1:8" x14ac:dyDescent="0.2">
      <c r="A25" s="25">
        <v>3200</v>
      </c>
      <c r="B25" s="8" t="s">
        <v>87</v>
      </c>
      <c r="C25" s="10">
        <v>55000</v>
      </c>
      <c r="D25" s="10">
        <v>-45000</v>
      </c>
      <c r="E25" s="10">
        <f t="shared" si="0"/>
        <v>10000</v>
      </c>
      <c r="F25" s="10">
        <v>0</v>
      </c>
      <c r="G25" s="10">
        <v>0</v>
      </c>
      <c r="H25" s="10">
        <f t="shared" si="1"/>
        <v>10000</v>
      </c>
    </row>
    <row r="26" spans="1:8" x14ac:dyDescent="0.2">
      <c r="A26" s="25">
        <v>3300</v>
      </c>
      <c r="B26" s="8" t="s">
        <v>88</v>
      </c>
      <c r="C26" s="10">
        <v>29000</v>
      </c>
      <c r="D26" s="10">
        <v>-28000</v>
      </c>
      <c r="E26" s="10">
        <f t="shared" si="0"/>
        <v>1000</v>
      </c>
      <c r="F26" s="10">
        <v>0</v>
      </c>
      <c r="G26" s="10">
        <v>0</v>
      </c>
      <c r="H26" s="10">
        <f t="shared" si="1"/>
        <v>1000</v>
      </c>
    </row>
    <row r="27" spans="1:8" x14ac:dyDescent="0.2">
      <c r="A27" s="25">
        <v>3400</v>
      </c>
      <c r="B27" s="8" t="s">
        <v>89</v>
      </c>
      <c r="C27" s="10">
        <v>29405</v>
      </c>
      <c r="D27" s="10">
        <v>-5000</v>
      </c>
      <c r="E27" s="10">
        <f t="shared" si="0"/>
        <v>24405</v>
      </c>
      <c r="F27" s="10">
        <v>21137.18</v>
      </c>
      <c r="G27" s="10">
        <v>21137.18</v>
      </c>
      <c r="H27" s="10">
        <f t="shared" si="1"/>
        <v>3267.8199999999997</v>
      </c>
    </row>
    <row r="28" spans="1:8" x14ac:dyDescent="0.2">
      <c r="A28" s="25">
        <v>3500</v>
      </c>
      <c r="B28" s="8" t="s">
        <v>90</v>
      </c>
      <c r="C28" s="10">
        <v>140000</v>
      </c>
      <c r="D28" s="10">
        <v>266664.07</v>
      </c>
      <c r="E28" s="10">
        <f t="shared" si="0"/>
        <v>406664.07</v>
      </c>
      <c r="F28" s="10">
        <v>387298.61</v>
      </c>
      <c r="G28" s="10">
        <v>387298.61</v>
      </c>
      <c r="H28" s="10">
        <f t="shared" si="1"/>
        <v>19365.460000000021</v>
      </c>
    </row>
    <row r="29" spans="1:8" x14ac:dyDescent="0.2">
      <c r="A29" s="25">
        <v>3600</v>
      </c>
      <c r="B29" s="8" t="s">
        <v>91</v>
      </c>
      <c r="C29" s="10">
        <v>0</v>
      </c>
      <c r="D29" s="10">
        <v>0</v>
      </c>
      <c r="E29" s="10">
        <f t="shared" si="0"/>
        <v>0</v>
      </c>
      <c r="F29" s="10">
        <v>0</v>
      </c>
      <c r="G29" s="10">
        <v>0</v>
      </c>
      <c r="H29" s="10">
        <f t="shared" si="1"/>
        <v>0</v>
      </c>
    </row>
    <row r="30" spans="1:8" x14ac:dyDescent="0.2">
      <c r="A30" s="25">
        <v>3700</v>
      </c>
      <c r="B30" s="8" t="s">
        <v>92</v>
      </c>
      <c r="C30" s="10">
        <v>11000</v>
      </c>
      <c r="D30" s="10">
        <v>-3915.09</v>
      </c>
      <c r="E30" s="10">
        <f t="shared" si="0"/>
        <v>7084.91</v>
      </c>
      <c r="F30" s="10">
        <v>7084.91</v>
      </c>
      <c r="G30" s="10">
        <v>7084.91</v>
      </c>
      <c r="H30" s="10">
        <f t="shared" si="1"/>
        <v>0</v>
      </c>
    </row>
    <row r="31" spans="1:8" x14ac:dyDescent="0.2">
      <c r="A31" s="25">
        <v>3800</v>
      </c>
      <c r="B31" s="8" t="s">
        <v>93</v>
      </c>
      <c r="C31" s="10">
        <v>56000</v>
      </c>
      <c r="D31" s="10">
        <v>103293.8</v>
      </c>
      <c r="E31" s="10">
        <f t="shared" si="0"/>
        <v>159293.79999999999</v>
      </c>
      <c r="F31" s="10">
        <v>160932.19</v>
      </c>
      <c r="G31" s="10">
        <v>160932.19</v>
      </c>
      <c r="H31" s="10">
        <f t="shared" si="1"/>
        <v>-1638.390000000014</v>
      </c>
    </row>
    <row r="32" spans="1:8" x14ac:dyDescent="0.2">
      <c r="A32" s="25">
        <v>3900</v>
      </c>
      <c r="B32" s="8" t="s">
        <v>18</v>
      </c>
      <c r="C32" s="10">
        <v>100000</v>
      </c>
      <c r="D32" s="10">
        <v>9148</v>
      </c>
      <c r="E32" s="10">
        <f t="shared" si="0"/>
        <v>109148</v>
      </c>
      <c r="F32" s="10">
        <v>86561.11</v>
      </c>
      <c r="G32" s="10">
        <v>60788.11</v>
      </c>
      <c r="H32" s="10">
        <f t="shared" si="1"/>
        <v>22586.89</v>
      </c>
    </row>
    <row r="33" spans="1:8" x14ac:dyDescent="0.2">
      <c r="A33" s="26" t="s">
        <v>66</v>
      </c>
      <c r="B33" s="4"/>
      <c r="C33" s="32">
        <f>SUM(C34:C42)</f>
        <v>60000</v>
      </c>
      <c r="D33" s="32">
        <f>SUM(D34:D42)</f>
        <v>126497.68</v>
      </c>
      <c r="E33" s="32">
        <f t="shared" si="0"/>
        <v>186497.68</v>
      </c>
      <c r="F33" s="32">
        <f>SUM(F34:F42)</f>
        <v>162594.82999999999</v>
      </c>
      <c r="G33" s="32">
        <f>SUM(G34:G42)</f>
        <v>162594.82999999999</v>
      </c>
      <c r="H33" s="32">
        <f t="shared" si="1"/>
        <v>23902.850000000006</v>
      </c>
    </row>
    <row r="34" spans="1:8" x14ac:dyDescent="0.2">
      <c r="A34" s="25">
        <v>4100</v>
      </c>
      <c r="B34" s="8" t="s">
        <v>94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25">
        <v>4200</v>
      </c>
      <c r="B35" s="8" t="s">
        <v>95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25">
        <v>4300</v>
      </c>
      <c r="B36" s="8" t="s">
        <v>96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25">
        <v>4400</v>
      </c>
      <c r="B37" s="8" t="s">
        <v>97</v>
      </c>
      <c r="C37" s="10">
        <v>60000</v>
      </c>
      <c r="D37" s="10">
        <v>126497.68</v>
      </c>
      <c r="E37" s="10">
        <f t="shared" si="0"/>
        <v>186497.68</v>
      </c>
      <c r="F37" s="10">
        <v>162594.82999999999</v>
      </c>
      <c r="G37" s="10">
        <v>162594.82999999999</v>
      </c>
      <c r="H37" s="10">
        <f t="shared" si="1"/>
        <v>23902.850000000006</v>
      </c>
    </row>
    <row r="38" spans="1:8" x14ac:dyDescent="0.2">
      <c r="A38" s="25">
        <v>4500</v>
      </c>
      <c r="B38" s="8" t="s">
        <v>40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25">
        <v>4600</v>
      </c>
      <c r="B39" s="8" t="s">
        <v>98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25">
        <v>4700</v>
      </c>
      <c r="B40" s="8" t="s">
        <v>99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25">
        <v>4800</v>
      </c>
      <c r="B41" s="8" t="s">
        <v>36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25">
        <v>4900</v>
      </c>
      <c r="B42" s="8" t="s">
        <v>100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26" t="s">
        <v>67</v>
      </c>
      <c r="B43" s="4"/>
      <c r="C43" s="32">
        <f>SUM(C44:C52)</f>
        <v>25000</v>
      </c>
      <c r="D43" s="32">
        <f>SUM(D44:D52)</f>
        <v>-11617</v>
      </c>
      <c r="E43" s="32">
        <f t="shared" si="0"/>
        <v>13383</v>
      </c>
      <c r="F43" s="32">
        <f>SUM(F44:F52)</f>
        <v>0</v>
      </c>
      <c r="G43" s="32">
        <f>SUM(G44:G52)</f>
        <v>0</v>
      </c>
      <c r="H43" s="32">
        <f t="shared" si="1"/>
        <v>13383</v>
      </c>
    </row>
    <row r="44" spans="1:8" x14ac:dyDescent="0.2">
      <c r="A44" s="25">
        <v>5100</v>
      </c>
      <c r="B44" s="8" t="s">
        <v>101</v>
      </c>
      <c r="C44" s="10">
        <v>0</v>
      </c>
      <c r="D44" s="10">
        <v>0</v>
      </c>
      <c r="E44" s="10">
        <f t="shared" si="0"/>
        <v>0</v>
      </c>
      <c r="F44" s="10">
        <v>0</v>
      </c>
      <c r="G44" s="10">
        <v>0</v>
      </c>
      <c r="H44" s="10">
        <f t="shared" si="1"/>
        <v>0</v>
      </c>
    </row>
    <row r="45" spans="1:8" x14ac:dyDescent="0.2">
      <c r="A45" s="25">
        <v>5200</v>
      </c>
      <c r="B45" s="8" t="s">
        <v>102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25">
        <v>5300</v>
      </c>
      <c r="B46" s="8" t="s">
        <v>103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25">
        <v>5400</v>
      </c>
      <c r="B47" s="8" t="s">
        <v>104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25">
        <v>5500</v>
      </c>
      <c r="B48" s="8" t="s">
        <v>105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25">
        <v>5600</v>
      </c>
      <c r="B49" s="8" t="s">
        <v>106</v>
      </c>
      <c r="C49" s="10">
        <v>25000</v>
      </c>
      <c r="D49" s="10">
        <v>-11617</v>
      </c>
      <c r="E49" s="10">
        <f t="shared" si="0"/>
        <v>13383</v>
      </c>
      <c r="F49" s="10">
        <v>0</v>
      </c>
      <c r="G49" s="10">
        <v>0</v>
      </c>
      <c r="H49" s="10">
        <f t="shared" si="1"/>
        <v>13383</v>
      </c>
    </row>
    <row r="50" spans="1:8" x14ac:dyDescent="0.2">
      <c r="A50" s="25">
        <v>5700</v>
      </c>
      <c r="B50" s="8" t="s">
        <v>107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25">
        <v>5800</v>
      </c>
      <c r="B51" s="8" t="s">
        <v>108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25">
        <v>5900</v>
      </c>
      <c r="B52" s="8" t="s">
        <v>109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26" t="s">
        <v>68</v>
      </c>
      <c r="B53" s="4"/>
      <c r="C53" s="32">
        <f>SUM(C54:C56)</f>
        <v>0</v>
      </c>
      <c r="D53" s="32">
        <f>SUM(D54:D56)</f>
        <v>0</v>
      </c>
      <c r="E53" s="32">
        <f t="shared" si="0"/>
        <v>0</v>
      </c>
      <c r="F53" s="32">
        <f>SUM(F54:F56)</f>
        <v>0</v>
      </c>
      <c r="G53" s="32">
        <f>SUM(G54:G56)</f>
        <v>0</v>
      </c>
      <c r="H53" s="32">
        <f t="shared" si="1"/>
        <v>0</v>
      </c>
    </row>
    <row r="54" spans="1:8" x14ac:dyDescent="0.2">
      <c r="A54" s="25">
        <v>6100</v>
      </c>
      <c r="B54" s="8" t="s">
        <v>110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25">
        <v>6200</v>
      </c>
      <c r="B55" s="8" t="s">
        <v>111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25">
        <v>6300</v>
      </c>
      <c r="B56" s="8" t="s">
        <v>112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26" t="s">
        <v>69</v>
      </c>
      <c r="B57" s="4"/>
      <c r="C57" s="32">
        <f>SUM(C58:C64)</f>
        <v>0</v>
      </c>
      <c r="D57" s="32">
        <f>SUM(D58:D64)</f>
        <v>0</v>
      </c>
      <c r="E57" s="32">
        <f t="shared" si="0"/>
        <v>0</v>
      </c>
      <c r="F57" s="32">
        <f>SUM(F58:F64)</f>
        <v>0</v>
      </c>
      <c r="G57" s="32">
        <f>SUM(G58:G64)</f>
        <v>0</v>
      </c>
      <c r="H57" s="32">
        <f t="shared" si="1"/>
        <v>0</v>
      </c>
    </row>
    <row r="58" spans="1:8" x14ac:dyDescent="0.2">
      <c r="A58" s="25">
        <v>7100</v>
      </c>
      <c r="B58" s="8" t="s">
        <v>113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25">
        <v>7200</v>
      </c>
      <c r="B59" s="8" t="s">
        <v>114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25">
        <v>7300</v>
      </c>
      <c r="B60" s="8" t="s">
        <v>115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25">
        <v>7400</v>
      </c>
      <c r="B61" s="8" t="s">
        <v>116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25">
        <v>7500</v>
      </c>
      <c r="B62" s="8" t="s">
        <v>117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25">
        <v>7600</v>
      </c>
      <c r="B63" s="8" t="s">
        <v>118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25">
        <v>7900</v>
      </c>
      <c r="B64" s="8" t="s">
        <v>119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26" t="s">
        <v>70</v>
      </c>
      <c r="B65" s="4"/>
      <c r="C65" s="32">
        <f>SUM(C66:C68)</f>
        <v>0</v>
      </c>
      <c r="D65" s="32">
        <f>SUM(D66:D68)</f>
        <v>0</v>
      </c>
      <c r="E65" s="32">
        <f t="shared" si="0"/>
        <v>0</v>
      </c>
      <c r="F65" s="32">
        <f>SUM(F66:F68)</f>
        <v>0</v>
      </c>
      <c r="G65" s="32">
        <f>SUM(G66:G68)</f>
        <v>0</v>
      </c>
      <c r="H65" s="32">
        <f t="shared" si="1"/>
        <v>0</v>
      </c>
    </row>
    <row r="66" spans="1:8" x14ac:dyDescent="0.2">
      <c r="A66" s="25">
        <v>8100</v>
      </c>
      <c r="B66" s="8" t="s">
        <v>37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25">
        <v>8300</v>
      </c>
      <c r="B67" s="8" t="s">
        <v>38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25">
        <v>8500</v>
      </c>
      <c r="B68" s="8" t="s">
        <v>39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26" t="s">
        <v>71</v>
      </c>
      <c r="B69" s="4"/>
      <c r="C69" s="32">
        <f>SUM(C70:C76)</f>
        <v>0</v>
      </c>
      <c r="D69" s="32">
        <f>SUM(D70:D76)</f>
        <v>0</v>
      </c>
      <c r="E69" s="32">
        <f t="shared" si="0"/>
        <v>0</v>
      </c>
      <c r="F69" s="32">
        <f>SUM(F70:F76)</f>
        <v>0</v>
      </c>
      <c r="G69" s="32">
        <f>SUM(G70:G76)</f>
        <v>0</v>
      </c>
      <c r="H69" s="32">
        <f t="shared" si="1"/>
        <v>0</v>
      </c>
    </row>
    <row r="70" spans="1:8" x14ac:dyDescent="0.2">
      <c r="A70" s="25">
        <v>9100</v>
      </c>
      <c r="B70" s="8" t="s">
        <v>120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25">
        <v>9200</v>
      </c>
      <c r="B71" s="8" t="s">
        <v>121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25">
        <v>9300</v>
      </c>
      <c r="B72" s="8" t="s">
        <v>122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25">
        <v>9400</v>
      </c>
      <c r="B73" s="8" t="s">
        <v>123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25">
        <v>9500</v>
      </c>
      <c r="B74" s="8" t="s">
        <v>124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25">
        <v>9600</v>
      </c>
      <c r="B75" s="8" t="s">
        <v>125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29">
        <v>9900</v>
      </c>
      <c r="B76" s="9" t="s">
        <v>126</v>
      </c>
      <c r="C76" s="33">
        <v>0</v>
      </c>
      <c r="D76" s="33">
        <v>0</v>
      </c>
      <c r="E76" s="33">
        <f t="shared" si="2"/>
        <v>0</v>
      </c>
      <c r="F76" s="33">
        <v>0</v>
      </c>
      <c r="G76" s="33">
        <v>0</v>
      </c>
      <c r="H76" s="33">
        <f t="shared" si="3"/>
        <v>0</v>
      </c>
    </row>
    <row r="77" spans="1:8" x14ac:dyDescent="0.2">
      <c r="A77" s="5"/>
      <c r="B77" s="27" t="s">
        <v>55</v>
      </c>
      <c r="C77" s="34">
        <f t="shared" ref="C77:H77" si="4">SUM(C5+C13+C23+C33+C43+C53+C57+C65+C69)</f>
        <v>6296600</v>
      </c>
      <c r="D77" s="34">
        <f t="shared" si="4"/>
        <v>205000</v>
      </c>
      <c r="E77" s="34">
        <f t="shared" si="4"/>
        <v>6501600</v>
      </c>
      <c r="F77" s="34">
        <f t="shared" si="4"/>
        <v>4799713.49</v>
      </c>
      <c r="G77" s="34">
        <f t="shared" si="4"/>
        <v>4773940.49</v>
      </c>
      <c r="H77" s="34">
        <f t="shared" si="4"/>
        <v>1701886.5100000002</v>
      </c>
    </row>
    <row r="79" spans="1:8" x14ac:dyDescent="0.2">
      <c r="A79" s="1" t="s">
        <v>132</v>
      </c>
    </row>
    <row r="83" spans="2:5" x14ac:dyDescent="0.2">
      <c r="D83" s="36"/>
      <c r="E83" s="36"/>
    </row>
    <row r="84" spans="2:5" x14ac:dyDescent="0.2">
      <c r="B84" s="38" t="s">
        <v>142</v>
      </c>
      <c r="C84" s="53" t="s">
        <v>143</v>
      </c>
      <c r="D84" s="53"/>
      <c r="E84" s="53"/>
    </row>
    <row r="85" spans="2:5" ht="22.5" x14ac:dyDescent="0.2">
      <c r="B85" s="40" t="s">
        <v>144</v>
      </c>
      <c r="C85" s="41" t="s">
        <v>145</v>
      </c>
      <c r="D85" s="41"/>
      <c r="E85" s="41"/>
    </row>
  </sheetData>
  <sheetProtection formatCells="0" formatColumns="0" formatRows="0" autoFilter="0"/>
  <mergeCells count="6">
    <mergeCell ref="C85:E85"/>
    <mergeCell ref="A1:H1"/>
    <mergeCell ref="C2:G2"/>
    <mergeCell ref="H2:H3"/>
    <mergeCell ref="A2:B4"/>
    <mergeCell ref="C84:E8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sqref="A1:H18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2" t="s">
        <v>140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56</v>
      </c>
      <c r="B2" s="48"/>
      <c r="C2" s="42" t="s">
        <v>62</v>
      </c>
      <c r="D2" s="43"/>
      <c r="E2" s="43"/>
      <c r="F2" s="43"/>
      <c r="G2" s="44"/>
      <c r="H2" s="45" t="s">
        <v>61</v>
      </c>
    </row>
    <row r="3" spans="1:8" ht="24.95" customHeight="1" x14ac:dyDescent="0.2">
      <c r="A3" s="49"/>
      <c r="B3" s="50"/>
      <c r="C3" s="6" t="s">
        <v>57</v>
      </c>
      <c r="D3" s="6" t="s">
        <v>127</v>
      </c>
      <c r="E3" s="6" t="s">
        <v>58</v>
      </c>
      <c r="F3" s="6" t="s">
        <v>59</v>
      </c>
      <c r="G3" s="6" t="s">
        <v>60</v>
      </c>
      <c r="H3" s="46"/>
    </row>
    <row r="4" spans="1:8" x14ac:dyDescent="0.2">
      <c r="A4" s="51"/>
      <c r="B4" s="52"/>
      <c r="C4" s="7">
        <v>1</v>
      </c>
      <c r="D4" s="7">
        <v>2</v>
      </c>
      <c r="E4" s="7" t="s">
        <v>128</v>
      </c>
      <c r="F4" s="7">
        <v>4</v>
      </c>
      <c r="G4" s="7">
        <v>5</v>
      </c>
      <c r="H4" s="7" t="s">
        <v>129</v>
      </c>
    </row>
    <row r="5" spans="1:8" x14ac:dyDescent="0.2">
      <c r="A5" s="3"/>
      <c r="B5" s="11" t="s">
        <v>0</v>
      </c>
      <c r="C5" s="10">
        <v>6271600</v>
      </c>
      <c r="D5" s="10">
        <v>216617</v>
      </c>
      <c r="E5" s="10">
        <f>C5+D5</f>
        <v>6488217</v>
      </c>
      <c r="F5" s="10">
        <v>4799713.49</v>
      </c>
      <c r="G5" s="10">
        <v>4773940.49</v>
      </c>
      <c r="H5" s="10">
        <f>E5-F5</f>
        <v>1688503.5099999998</v>
      </c>
    </row>
    <row r="6" spans="1:8" x14ac:dyDescent="0.2">
      <c r="A6" s="3"/>
      <c r="B6" s="11" t="s">
        <v>1</v>
      </c>
      <c r="C6" s="10">
        <v>25000</v>
      </c>
      <c r="D6" s="10">
        <v>-11617</v>
      </c>
      <c r="E6" s="10">
        <f>C6+D6</f>
        <v>13383</v>
      </c>
      <c r="F6" s="10">
        <v>0</v>
      </c>
      <c r="G6" s="10">
        <v>0</v>
      </c>
      <c r="H6" s="10">
        <f>E6-F6</f>
        <v>13383</v>
      </c>
    </row>
    <row r="7" spans="1:8" x14ac:dyDescent="0.2">
      <c r="A7" s="3"/>
      <c r="B7" s="11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3"/>
      <c r="B8" s="11" t="s">
        <v>40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3"/>
      <c r="B9" s="30" t="s">
        <v>37</v>
      </c>
      <c r="C9" s="33">
        <v>0</v>
      </c>
      <c r="D9" s="33">
        <v>0</v>
      </c>
      <c r="E9" s="33">
        <f>C9+D9</f>
        <v>0</v>
      </c>
      <c r="F9" s="33">
        <v>0</v>
      </c>
      <c r="G9" s="33">
        <v>0</v>
      </c>
      <c r="H9" s="33">
        <f>E9-F9</f>
        <v>0</v>
      </c>
    </row>
    <row r="10" spans="1:8" x14ac:dyDescent="0.2">
      <c r="A10" s="12"/>
      <c r="B10" s="27" t="s">
        <v>55</v>
      </c>
      <c r="C10" s="34">
        <f t="shared" ref="C10:H10" si="0">SUM(C5+C6+C7+C8+C9)</f>
        <v>6296600</v>
      </c>
      <c r="D10" s="34">
        <f t="shared" si="0"/>
        <v>205000</v>
      </c>
      <c r="E10" s="34">
        <f t="shared" si="0"/>
        <v>6501600</v>
      </c>
      <c r="F10" s="34">
        <f t="shared" si="0"/>
        <v>4799713.49</v>
      </c>
      <c r="G10" s="34">
        <f t="shared" si="0"/>
        <v>4773940.49</v>
      </c>
      <c r="H10" s="34">
        <f t="shared" si="0"/>
        <v>1701886.5099999998</v>
      </c>
    </row>
    <row r="12" spans="1:8" x14ac:dyDescent="0.2">
      <c r="A12" s="1" t="s">
        <v>132</v>
      </c>
    </row>
    <row r="16" spans="1:8" x14ac:dyDescent="0.2">
      <c r="D16" s="36"/>
      <c r="E16" s="36"/>
    </row>
    <row r="17" spans="2:5" x14ac:dyDescent="0.2">
      <c r="B17" s="38" t="s">
        <v>142</v>
      </c>
      <c r="C17" s="53" t="s">
        <v>143</v>
      </c>
      <c r="D17" s="53"/>
      <c r="E17" s="53"/>
    </row>
    <row r="18" spans="2:5" ht="22.5" x14ac:dyDescent="0.2">
      <c r="B18" s="40" t="s">
        <v>144</v>
      </c>
      <c r="C18" s="41" t="s">
        <v>145</v>
      </c>
      <c r="D18" s="41"/>
      <c r="E18" s="41"/>
    </row>
  </sheetData>
  <sheetProtection formatCells="0" formatColumns="0" formatRows="0" autoFilter="0"/>
  <mergeCells count="6">
    <mergeCell ref="C18:E18"/>
    <mergeCell ref="A1:H1"/>
    <mergeCell ref="C2:G2"/>
    <mergeCell ref="H2:H3"/>
    <mergeCell ref="A2:B4"/>
    <mergeCell ref="C17:E17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opLeftCell="A10" workbookViewId="0">
      <selection activeCell="B43" sqref="B43:E46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2" t="s">
        <v>141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56</v>
      </c>
      <c r="B2" s="48"/>
      <c r="C2" s="42" t="s">
        <v>62</v>
      </c>
      <c r="D2" s="43"/>
      <c r="E2" s="43"/>
      <c r="F2" s="43"/>
      <c r="G2" s="44"/>
      <c r="H2" s="45" t="s">
        <v>61</v>
      </c>
    </row>
    <row r="3" spans="1:8" ht="24.95" customHeight="1" x14ac:dyDescent="0.2">
      <c r="A3" s="49"/>
      <c r="B3" s="50"/>
      <c r="C3" s="6" t="s">
        <v>57</v>
      </c>
      <c r="D3" s="6" t="s">
        <v>127</v>
      </c>
      <c r="E3" s="6" t="s">
        <v>58</v>
      </c>
      <c r="F3" s="6" t="s">
        <v>59</v>
      </c>
      <c r="G3" s="6" t="s">
        <v>60</v>
      </c>
      <c r="H3" s="46"/>
    </row>
    <row r="4" spans="1:8" x14ac:dyDescent="0.2">
      <c r="A4" s="51"/>
      <c r="B4" s="52"/>
      <c r="C4" s="7">
        <v>1</v>
      </c>
      <c r="D4" s="7">
        <v>2</v>
      </c>
      <c r="E4" s="7" t="s">
        <v>128</v>
      </c>
      <c r="F4" s="7">
        <v>4</v>
      </c>
      <c r="G4" s="7">
        <v>5</v>
      </c>
      <c r="H4" s="7" t="s">
        <v>129</v>
      </c>
    </row>
    <row r="5" spans="1:8" x14ac:dyDescent="0.2">
      <c r="A5" s="16"/>
      <c r="B5" s="14"/>
      <c r="C5" s="18"/>
      <c r="D5" s="18"/>
      <c r="E5" s="18"/>
      <c r="F5" s="18"/>
      <c r="G5" s="18"/>
      <c r="H5" s="18"/>
    </row>
    <row r="6" spans="1:8" x14ac:dyDescent="0.2">
      <c r="A6" s="2"/>
      <c r="B6" s="13" t="s">
        <v>136</v>
      </c>
      <c r="C6" s="10">
        <v>5818100</v>
      </c>
      <c r="D6" s="10">
        <v>84100</v>
      </c>
      <c r="E6" s="10">
        <f>C6+D6</f>
        <v>5902200</v>
      </c>
      <c r="F6" s="10">
        <v>4335463.66</v>
      </c>
      <c r="G6" s="10">
        <v>4309690.66</v>
      </c>
      <c r="H6" s="10">
        <f>E6-F6</f>
        <v>1566736.3399999999</v>
      </c>
    </row>
    <row r="7" spans="1:8" x14ac:dyDescent="0.2">
      <c r="A7" s="2"/>
      <c r="B7" s="13" t="s">
        <v>137</v>
      </c>
      <c r="C7" s="10">
        <v>478500</v>
      </c>
      <c r="D7" s="10">
        <v>120900</v>
      </c>
      <c r="E7" s="10">
        <f t="shared" ref="E7:E12" si="0">C7+D7</f>
        <v>599400</v>
      </c>
      <c r="F7" s="10">
        <v>464249.83</v>
      </c>
      <c r="G7" s="10">
        <v>464249.83</v>
      </c>
      <c r="H7" s="10">
        <f t="shared" ref="H7:H12" si="1">E7-F7</f>
        <v>135150.16999999998</v>
      </c>
    </row>
    <row r="8" spans="1:8" x14ac:dyDescent="0.2">
      <c r="A8" s="2"/>
      <c r="B8" s="13" t="s">
        <v>51</v>
      </c>
      <c r="C8" s="10">
        <v>0</v>
      </c>
      <c r="D8" s="10">
        <v>0</v>
      </c>
      <c r="E8" s="10">
        <f t="shared" si="0"/>
        <v>0</v>
      </c>
      <c r="F8" s="10">
        <v>0</v>
      </c>
      <c r="G8" s="10">
        <v>0</v>
      </c>
      <c r="H8" s="10">
        <f t="shared" si="1"/>
        <v>0</v>
      </c>
    </row>
    <row r="9" spans="1:8" x14ac:dyDescent="0.2">
      <c r="A9" s="2"/>
      <c r="B9" s="13" t="s">
        <v>52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2"/>
      <c r="B10" s="13" t="s">
        <v>134</v>
      </c>
      <c r="C10" s="10">
        <v>0</v>
      </c>
      <c r="D10" s="10">
        <v>0</v>
      </c>
      <c r="E10" s="10">
        <f t="shared" si="0"/>
        <v>0</v>
      </c>
      <c r="F10" s="10">
        <v>0</v>
      </c>
      <c r="G10" s="10">
        <v>0</v>
      </c>
      <c r="H10" s="10">
        <f t="shared" si="1"/>
        <v>0</v>
      </c>
    </row>
    <row r="11" spans="1:8" x14ac:dyDescent="0.2">
      <c r="A11" s="2"/>
      <c r="B11" s="13" t="s">
        <v>53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"/>
      <c r="B12" s="13" t="s">
        <v>54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"/>
      <c r="B13" s="13"/>
      <c r="C13" s="10"/>
      <c r="D13" s="10"/>
      <c r="E13" s="10"/>
      <c r="F13" s="10"/>
      <c r="G13" s="10"/>
      <c r="H13" s="10"/>
    </row>
    <row r="14" spans="1:8" x14ac:dyDescent="0.2">
      <c r="A14" s="15"/>
      <c r="B14" s="28" t="s">
        <v>55</v>
      </c>
      <c r="C14" s="35">
        <f t="shared" ref="C14:H14" si="2">SUM(C6:C13)</f>
        <v>6296600</v>
      </c>
      <c r="D14" s="35">
        <f t="shared" si="2"/>
        <v>205000</v>
      </c>
      <c r="E14" s="35">
        <f t="shared" si="2"/>
        <v>6501600</v>
      </c>
      <c r="F14" s="35">
        <f t="shared" si="2"/>
        <v>4799713.49</v>
      </c>
      <c r="G14" s="35">
        <f t="shared" si="2"/>
        <v>4773940.49</v>
      </c>
      <c r="H14" s="35">
        <f t="shared" si="2"/>
        <v>1701886.5099999998</v>
      </c>
    </row>
    <row r="17" spans="1:8" ht="45" customHeight="1" x14ac:dyDescent="0.2">
      <c r="A17" s="42" t="s">
        <v>130</v>
      </c>
      <c r="B17" s="43"/>
      <c r="C17" s="43"/>
      <c r="D17" s="43"/>
      <c r="E17" s="43"/>
      <c r="F17" s="43"/>
      <c r="G17" s="43"/>
      <c r="H17" s="44"/>
    </row>
    <row r="18" spans="1:8" x14ac:dyDescent="0.2">
      <c r="A18" s="47" t="s">
        <v>56</v>
      </c>
      <c r="B18" s="48"/>
      <c r="C18" s="42" t="s">
        <v>62</v>
      </c>
      <c r="D18" s="43"/>
      <c r="E18" s="43"/>
      <c r="F18" s="43"/>
      <c r="G18" s="44"/>
      <c r="H18" s="45" t="s">
        <v>61</v>
      </c>
    </row>
    <row r="19" spans="1:8" ht="22.5" x14ac:dyDescent="0.2">
      <c r="A19" s="49"/>
      <c r="B19" s="50"/>
      <c r="C19" s="6" t="s">
        <v>57</v>
      </c>
      <c r="D19" s="6" t="s">
        <v>127</v>
      </c>
      <c r="E19" s="6" t="s">
        <v>58</v>
      </c>
      <c r="F19" s="6" t="s">
        <v>59</v>
      </c>
      <c r="G19" s="6" t="s">
        <v>60</v>
      </c>
      <c r="H19" s="46"/>
    </row>
    <row r="20" spans="1:8" x14ac:dyDescent="0.2">
      <c r="A20" s="51"/>
      <c r="B20" s="52"/>
      <c r="C20" s="7">
        <v>1</v>
      </c>
      <c r="D20" s="7">
        <v>2</v>
      </c>
      <c r="E20" s="7" t="s">
        <v>128</v>
      </c>
      <c r="F20" s="7">
        <v>4</v>
      </c>
      <c r="G20" s="7">
        <v>5</v>
      </c>
      <c r="H20" s="7" t="s">
        <v>129</v>
      </c>
    </row>
    <row r="21" spans="1:8" x14ac:dyDescent="0.2">
      <c r="A21" s="2"/>
      <c r="B21" s="1" t="s">
        <v>8</v>
      </c>
      <c r="C21" s="10">
        <v>0</v>
      </c>
      <c r="D21" s="10">
        <v>0</v>
      </c>
      <c r="E21" s="10">
        <f>C21+D21</f>
        <v>0</v>
      </c>
      <c r="F21" s="10">
        <v>0</v>
      </c>
      <c r="G21" s="10">
        <v>0</v>
      </c>
      <c r="H21" s="10">
        <f>E21-F21</f>
        <v>0</v>
      </c>
    </row>
    <row r="22" spans="1:8" x14ac:dyDescent="0.2">
      <c r="A22" s="2"/>
      <c r="B22" s="1" t="s">
        <v>9</v>
      </c>
      <c r="C22" s="10">
        <v>0</v>
      </c>
      <c r="D22" s="10">
        <v>0</v>
      </c>
      <c r="E22" s="10">
        <f t="shared" ref="E22:E24" si="3">C22+D22</f>
        <v>0</v>
      </c>
      <c r="F22" s="10">
        <v>0</v>
      </c>
      <c r="G22" s="10">
        <v>0</v>
      </c>
      <c r="H22" s="10">
        <f t="shared" ref="H22:H24" si="4">E22-F22</f>
        <v>0</v>
      </c>
    </row>
    <row r="23" spans="1:8" x14ac:dyDescent="0.2">
      <c r="A23" s="2"/>
      <c r="B23" s="1" t="s">
        <v>10</v>
      </c>
      <c r="C23" s="10">
        <v>0</v>
      </c>
      <c r="D23" s="10">
        <v>0</v>
      </c>
      <c r="E23" s="10">
        <f t="shared" si="3"/>
        <v>0</v>
      </c>
      <c r="F23" s="10">
        <v>0</v>
      </c>
      <c r="G23" s="10">
        <v>0</v>
      </c>
      <c r="H23" s="10">
        <f t="shared" si="4"/>
        <v>0</v>
      </c>
    </row>
    <row r="24" spans="1:8" x14ac:dyDescent="0.2">
      <c r="A24" s="2"/>
      <c r="B24" s="1" t="s">
        <v>133</v>
      </c>
      <c r="C24" s="10">
        <v>0</v>
      </c>
      <c r="D24" s="10">
        <v>0</v>
      </c>
      <c r="E24" s="10">
        <f t="shared" si="3"/>
        <v>0</v>
      </c>
      <c r="F24" s="10">
        <v>0</v>
      </c>
      <c r="G24" s="10">
        <v>0</v>
      </c>
      <c r="H24" s="10">
        <f t="shared" si="4"/>
        <v>0</v>
      </c>
    </row>
    <row r="25" spans="1:8" x14ac:dyDescent="0.2">
      <c r="A25" s="15"/>
      <c r="B25" s="28" t="s">
        <v>55</v>
      </c>
      <c r="C25" s="35">
        <f t="shared" ref="C25:H25" si="5">SUM(C21:C24)</f>
        <v>0</v>
      </c>
      <c r="D25" s="35">
        <f t="shared" si="5"/>
        <v>0</v>
      </c>
      <c r="E25" s="35">
        <f t="shared" si="5"/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</row>
    <row r="28" spans="1:8" ht="45" customHeight="1" x14ac:dyDescent="0.2">
      <c r="A28" s="42" t="s">
        <v>131</v>
      </c>
      <c r="B28" s="43"/>
      <c r="C28" s="43"/>
      <c r="D28" s="43"/>
      <c r="E28" s="43"/>
      <c r="F28" s="43"/>
      <c r="G28" s="43"/>
      <c r="H28" s="44"/>
    </row>
    <row r="29" spans="1:8" x14ac:dyDescent="0.2">
      <c r="A29" s="47" t="s">
        <v>56</v>
      </c>
      <c r="B29" s="48"/>
      <c r="C29" s="42" t="s">
        <v>62</v>
      </c>
      <c r="D29" s="43"/>
      <c r="E29" s="43"/>
      <c r="F29" s="43"/>
      <c r="G29" s="44"/>
      <c r="H29" s="45" t="s">
        <v>61</v>
      </c>
    </row>
    <row r="30" spans="1:8" ht="22.5" x14ac:dyDescent="0.2">
      <c r="A30" s="49"/>
      <c r="B30" s="50"/>
      <c r="C30" s="6" t="s">
        <v>57</v>
      </c>
      <c r="D30" s="6" t="s">
        <v>127</v>
      </c>
      <c r="E30" s="6" t="s">
        <v>58</v>
      </c>
      <c r="F30" s="6" t="s">
        <v>59</v>
      </c>
      <c r="G30" s="6" t="s">
        <v>60</v>
      </c>
      <c r="H30" s="46"/>
    </row>
    <row r="31" spans="1:8" x14ac:dyDescent="0.2">
      <c r="A31" s="51"/>
      <c r="B31" s="52"/>
      <c r="C31" s="7">
        <v>1</v>
      </c>
      <c r="D31" s="7">
        <v>2</v>
      </c>
      <c r="E31" s="7" t="s">
        <v>128</v>
      </c>
      <c r="F31" s="7">
        <v>4</v>
      </c>
      <c r="G31" s="7">
        <v>5</v>
      </c>
      <c r="H31" s="7" t="s">
        <v>129</v>
      </c>
    </row>
    <row r="32" spans="1:8" x14ac:dyDescent="0.2">
      <c r="A32" s="2"/>
      <c r="B32" s="17" t="s">
        <v>12</v>
      </c>
      <c r="C32" s="10">
        <v>0</v>
      </c>
      <c r="D32" s="10">
        <v>0</v>
      </c>
      <c r="E32" s="10">
        <f t="shared" ref="E32:E38" si="6">C32+D32</f>
        <v>0</v>
      </c>
      <c r="F32" s="10">
        <v>0</v>
      </c>
      <c r="G32" s="10">
        <v>0</v>
      </c>
      <c r="H32" s="10">
        <f t="shared" ref="H32:H38" si="7">E32-F32</f>
        <v>0</v>
      </c>
    </row>
    <row r="33" spans="1:8" x14ac:dyDescent="0.2">
      <c r="A33" s="2"/>
      <c r="B33" s="17" t="s">
        <v>11</v>
      </c>
      <c r="C33" s="10">
        <v>0</v>
      </c>
      <c r="D33" s="10">
        <v>0</v>
      </c>
      <c r="E33" s="10">
        <f t="shared" si="6"/>
        <v>0</v>
      </c>
      <c r="F33" s="10">
        <v>0</v>
      </c>
      <c r="G33" s="10">
        <v>0</v>
      </c>
      <c r="H33" s="10">
        <f t="shared" si="7"/>
        <v>0</v>
      </c>
    </row>
    <row r="34" spans="1:8" x14ac:dyDescent="0.2">
      <c r="A34" s="2"/>
      <c r="B34" s="17" t="s">
        <v>13</v>
      </c>
      <c r="C34" s="10">
        <v>0</v>
      </c>
      <c r="D34" s="10">
        <v>0</v>
      </c>
      <c r="E34" s="10">
        <f t="shared" si="6"/>
        <v>0</v>
      </c>
      <c r="F34" s="10">
        <v>0</v>
      </c>
      <c r="G34" s="10">
        <v>0</v>
      </c>
      <c r="H34" s="10">
        <f t="shared" si="7"/>
        <v>0</v>
      </c>
    </row>
    <row r="35" spans="1:8" x14ac:dyDescent="0.2">
      <c r="A35" s="2"/>
      <c r="B35" s="17" t="s">
        <v>25</v>
      </c>
      <c r="C35" s="10">
        <v>0</v>
      </c>
      <c r="D35" s="10">
        <v>0</v>
      </c>
      <c r="E35" s="10">
        <f t="shared" si="6"/>
        <v>0</v>
      </c>
      <c r="F35" s="10">
        <v>0</v>
      </c>
      <c r="G35" s="10">
        <v>0</v>
      </c>
      <c r="H35" s="10">
        <f t="shared" si="7"/>
        <v>0</v>
      </c>
    </row>
    <row r="36" spans="1:8" ht="11.25" customHeight="1" x14ac:dyDescent="0.2">
      <c r="A36" s="2"/>
      <c r="B36" s="17" t="s">
        <v>26</v>
      </c>
      <c r="C36" s="10">
        <v>0</v>
      </c>
      <c r="D36" s="10">
        <v>0</v>
      </c>
      <c r="E36" s="10">
        <f t="shared" si="6"/>
        <v>0</v>
      </c>
      <c r="F36" s="10">
        <v>0</v>
      </c>
      <c r="G36" s="10">
        <v>0</v>
      </c>
      <c r="H36" s="10">
        <f t="shared" si="7"/>
        <v>0</v>
      </c>
    </row>
    <row r="37" spans="1:8" x14ac:dyDescent="0.2">
      <c r="A37" s="2"/>
      <c r="B37" s="17" t="s">
        <v>33</v>
      </c>
      <c r="C37" s="10">
        <v>0</v>
      </c>
      <c r="D37" s="10">
        <v>0</v>
      </c>
      <c r="E37" s="10">
        <f t="shared" si="6"/>
        <v>0</v>
      </c>
      <c r="F37" s="10">
        <v>0</v>
      </c>
      <c r="G37" s="10">
        <v>0</v>
      </c>
      <c r="H37" s="10">
        <f t="shared" si="7"/>
        <v>0</v>
      </c>
    </row>
    <row r="38" spans="1:8" x14ac:dyDescent="0.2">
      <c r="A38" s="2"/>
      <c r="B38" s="17" t="s">
        <v>14</v>
      </c>
      <c r="C38" s="10">
        <v>0</v>
      </c>
      <c r="D38" s="10">
        <v>0</v>
      </c>
      <c r="E38" s="10">
        <f t="shared" si="6"/>
        <v>0</v>
      </c>
      <c r="F38" s="10">
        <v>0</v>
      </c>
      <c r="G38" s="10">
        <v>0</v>
      </c>
      <c r="H38" s="10">
        <f t="shared" si="7"/>
        <v>0</v>
      </c>
    </row>
    <row r="39" spans="1:8" x14ac:dyDescent="0.2">
      <c r="A39" s="15"/>
      <c r="B39" s="28" t="s">
        <v>55</v>
      </c>
      <c r="C39" s="35">
        <f t="shared" ref="C39:H39" si="8">SUM(C32:C38)</f>
        <v>0</v>
      </c>
      <c r="D39" s="35">
        <f t="shared" si="8"/>
        <v>0</v>
      </c>
      <c r="E39" s="35">
        <f t="shared" si="8"/>
        <v>0</v>
      </c>
      <c r="F39" s="35">
        <f t="shared" si="8"/>
        <v>0</v>
      </c>
      <c r="G39" s="35">
        <f t="shared" si="8"/>
        <v>0</v>
      </c>
      <c r="H39" s="35">
        <f t="shared" si="8"/>
        <v>0</v>
      </c>
    </row>
    <row r="41" spans="1:8" x14ac:dyDescent="0.2">
      <c r="A41" s="1" t="s">
        <v>132</v>
      </c>
    </row>
    <row r="44" spans="1:8" x14ac:dyDescent="0.2">
      <c r="D44" s="36"/>
      <c r="E44" s="36"/>
    </row>
    <row r="45" spans="1:8" x14ac:dyDescent="0.2">
      <c r="B45" s="37" t="s">
        <v>142</v>
      </c>
      <c r="C45" s="53" t="s">
        <v>143</v>
      </c>
      <c r="D45" s="53"/>
      <c r="E45" s="53"/>
    </row>
    <row r="46" spans="1:8" ht="33" customHeight="1" x14ac:dyDescent="0.2">
      <c r="B46" s="39" t="s">
        <v>144</v>
      </c>
      <c r="C46" s="41" t="s">
        <v>145</v>
      </c>
      <c r="D46" s="41"/>
      <c r="E46" s="41"/>
    </row>
  </sheetData>
  <sheetProtection formatCells="0" formatColumns="0" formatRows="0" insertRows="0" deleteRows="0" autoFilter="0"/>
  <mergeCells count="14">
    <mergeCell ref="C45:E45"/>
    <mergeCell ref="C46:E46"/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sqref="A1:H45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42" t="s">
        <v>138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56</v>
      </c>
      <c r="B2" s="48"/>
      <c r="C2" s="42" t="s">
        <v>62</v>
      </c>
      <c r="D2" s="43"/>
      <c r="E2" s="43"/>
      <c r="F2" s="43"/>
      <c r="G2" s="44"/>
      <c r="H2" s="45" t="s">
        <v>61</v>
      </c>
    </row>
    <row r="3" spans="1:8" ht="24.95" customHeight="1" x14ac:dyDescent="0.2">
      <c r="A3" s="49"/>
      <c r="B3" s="50"/>
      <c r="C3" s="6" t="s">
        <v>57</v>
      </c>
      <c r="D3" s="6" t="s">
        <v>127</v>
      </c>
      <c r="E3" s="6" t="s">
        <v>58</v>
      </c>
      <c r="F3" s="6" t="s">
        <v>59</v>
      </c>
      <c r="G3" s="6" t="s">
        <v>60</v>
      </c>
      <c r="H3" s="46"/>
    </row>
    <row r="4" spans="1:8" x14ac:dyDescent="0.2">
      <c r="A4" s="51"/>
      <c r="B4" s="52"/>
      <c r="C4" s="7">
        <v>1</v>
      </c>
      <c r="D4" s="7">
        <v>2</v>
      </c>
      <c r="E4" s="7" t="s">
        <v>128</v>
      </c>
      <c r="F4" s="7">
        <v>4</v>
      </c>
      <c r="G4" s="7">
        <v>5</v>
      </c>
      <c r="H4" s="7" t="s">
        <v>129</v>
      </c>
    </row>
    <row r="5" spans="1:8" x14ac:dyDescent="0.2">
      <c r="A5" s="21" t="s">
        <v>15</v>
      </c>
      <c r="B5" s="20"/>
      <c r="C5" s="32">
        <f t="shared" ref="C5:H5" si="0">SUM(C6:C13)</f>
        <v>5818100</v>
      </c>
      <c r="D5" s="32">
        <f t="shared" si="0"/>
        <v>78200</v>
      </c>
      <c r="E5" s="32">
        <f t="shared" si="0"/>
        <v>5896300</v>
      </c>
      <c r="F5" s="32">
        <f t="shared" si="0"/>
        <v>4335463.66</v>
      </c>
      <c r="G5" s="32">
        <f t="shared" si="0"/>
        <v>4309690.66</v>
      </c>
      <c r="H5" s="32">
        <f t="shared" si="0"/>
        <v>1560836.3399999999</v>
      </c>
    </row>
    <row r="6" spans="1:8" x14ac:dyDescent="0.2">
      <c r="A6" s="19"/>
      <c r="B6" s="22" t="s">
        <v>41</v>
      </c>
      <c r="C6" s="10">
        <v>0</v>
      </c>
      <c r="D6" s="10">
        <v>0</v>
      </c>
      <c r="E6" s="10">
        <f>C6+D6</f>
        <v>0</v>
      </c>
      <c r="F6" s="10">
        <v>0</v>
      </c>
      <c r="G6" s="10">
        <v>0</v>
      </c>
      <c r="H6" s="10">
        <f>E6-F6</f>
        <v>0</v>
      </c>
    </row>
    <row r="7" spans="1:8" x14ac:dyDescent="0.2">
      <c r="A7" s="19"/>
      <c r="B7" s="22" t="s">
        <v>16</v>
      </c>
      <c r="C7" s="10">
        <v>0</v>
      </c>
      <c r="D7" s="10">
        <v>0</v>
      </c>
      <c r="E7" s="10">
        <f t="shared" ref="E7:E13" si="1">C7+D7</f>
        <v>0</v>
      </c>
      <c r="F7" s="10">
        <v>0</v>
      </c>
      <c r="G7" s="10">
        <v>0</v>
      </c>
      <c r="H7" s="10">
        <f t="shared" ref="H7:H13" si="2">E7-F7</f>
        <v>0</v>
      </c>
    </row>
    <row r="8" spans="1:8" x14ac:dyDescent="0.2">
      <c r="A8" s="19"/>
      <c r="B8" s="22" t="s">
        <v>135</v>
      </c>
      <c r="C8" s="10">
        <v>0</v>
      </c>
      <c r="D8" s="10">
        <v>0</v>
      </c>
      <c r="E8" s="10">
        <f t="shared" si="1"/>
        <v>0</v>
      </c>
      <c r="F8" s="10">
        <v>0</v>
      </c>
      <c r="G8" s="10">
        <v>0</v>
      </c>
      <c r="H8" s="10">
        <f t="shared" si="2"/>
        <v>0</v>
      </c>
    </row>
    <row r="9" spans="1:8" x14ac:dyDescent="0.2">
      <c r="A9" s="19"/>
      <c r="B9" s="22" t="s">
        <v>3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0</v>
      </c>
      <c r="H9" s="10">
        <f t="shared" si="2"/>
        <v>0</v>
      </c>
    </row>
    <row r="10" spans="1:8" x14ac:dyDescent="0.2">
      <c r="A10" s="19"/>
      <c r="B10" s="22" t="s">
        <v>22</v>
      </c>
      <c r="C10" s="10">
        <v>5818100</v>
      </c>
      <c r="D10" s="10">
        <v>78200</v>
      </c>
      <c r="E10" s="10">
        <f t="shared" si="1"/>
        <v>5896300</v>
      </c>
      <c r="F10" s="10">
        <v>4335463.66</v>
      </c>
      <c r="G10" s="10">
        <v>4309690.66</v>
      </c>
      <c r="H10" s="10">
        <f t="shared" si="2"/>
        <v>1560836.3399999999</v>
      </c>
    </row>
    <row r="11" spans="1:8" x14ac:dyDescent="0.2">
      <c r="A11" s="19"/>
      <c r="B11" s="22" t="s">
        <v>17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0</v>
      </c>
      <c r="H11" s="10">
        <f t="shared" si="2"/>
        <v>0</v>
      </c>
    </row>
    <row r="12" spans="1:8" x14ac:dyDescent="0.2">
      <c r="A12" s="19"/>
      <c r="B12" s="22" t="s">
        <v>42</v>
      </c>
      <c r="C12" s="10">
        <v>0</v>
      </c>
      <c r="D12" s="10">
        <v>0</v>
      </c>
      <c r="E12" s="10">
        <f t="shared" si="1"/>
        <v>0</v>
      </c>
      <c r="F12" s="10">
        <v>0</v>
      </c>
      <c r="G12" s="10">
        <v>0</v>
      </c>
      <c r="H12" s="10">
        <f t="shared" si="2"/>
        <v>0</v>
      </c>
    </row>
    <row r="13" spans="1:8" x14ac:dyDescent="0.2">
      <c r="A13" s="19"/>
      <c r="B13" s="22" t="s">
        <v>18</v>
      </c>
      <c r="C13" s="10">
        <v>0</v>
      </c>
      <c r="D13" s="10">
        <v>0</v>
      </c>
      <c r="E13" s="10">
        <f t="shared" si="1"/>
        <v>0</v>
      </c>
      <c r="F13" s="10">
        <v>0</v>
      </c>
      <c r="G13" s="10">
        <v>0</v>
      </c>
      <c r="H13" s="10">
        <f t="shared" si="2"/>
        <v>0</v>
      </c>
    </row>
    <row r="14" spans="1:8" x14ac:dyDescent="0.2">
      <c r="A14" s="21" t="s">
        <v>19</v>
      </c>
      <c r="B14" s="23"/>
      <c r="C14" s="32">
        <f t="shared" ref="C14:H14" si="3">SUM(C15:C21)</f>
        <v>478500</v>
      </c>
      <c r="D14" s="32">
        <f t="shared" si="3"/>
        <v>126800</v>
      </c>
      <c r="E14" s="32">
        <f t="shared" si="3"/>
        <v>605300</v>
      </c>
      <c r="F14" s="32">
        <f t="shared" si="3"/>
        <v>464249.83</v>
      </c>
      <c r="G14" s="32">
        <f t="shared" si="3"/>
        <v>464249.83</v>
      </c>
      <c r="H14" s="32">
        <f t="shared" si="3"/>
        <v>141050.16999999998</v>
      </c>
    </row>
    <row r="15" spans="1:8" x14ac:dyDescent="0.2">
      <c r="A15" s="19"/>
      <c r="B15" s="22" t="s">
        <v>43</v>
      </c>
      <c r="C15" s="10">
        <v>0</v>
      </c>
      <c r="D15" s="10">
        <v>0</v>
      </c>
      <c r="E15" s="10">
        <f>C15+D15</f>
        <v>0</v>
      </c>
      <c r="F15" s="10">
        <v>0</v>
      </c>
      <c r="G15" s="10">
        <v>0</v>
      </c>
      <c r="H15" s="10">
        <f t="shared" ref="H15:H21" si="4">E15-F15</f>
        <v>0</v>
      </c>
    </row>
    <row r="16" spans="1:8" x14ac:dyDescent="0.2">
      <c r="A16" s="19"/>
      <c r="B16" s="22" t="s">
        <v>27</v>
      </c>
      <c r="C16" s="10">
        <v>0</v>
      </c>
      <c r="D16" s="10">
        <v>0</v>
      </c>
      <c r="E16" s="10">
        <f t="shared" ref="E16:E21" si="5">C16+D16</f>
        <v>0</v>
      </c>
      <c r="F16" s="10">
        <v>0</v>
      </c>
      <c r="G16" s="10">
        <v>0</v>
      </c>
      <c r="H16" s="10">
        <f t="shared" si="4"/>
        <v>0</v>
      </c>
    </row>
    <row r="17" spans="1:8" x14ac:dyDescent="0.2">
      <c r="A17" s="19"/>
      <c r="B17" s="22" t="s">
        <v>20</v>
      </c>
      <c r="C17" s="10">
        <v>0</v>
      </c>
      <c r="D17" s="10">
        <v>0</v>
      </c>
      <c r="E17" s="10">
        <f t="shared" si="5"/>
        <v>0</v>
      </c>
      <c r="F17" s="10">
        <v>0</v>
      </c>
      <c r="G17" s="10">
        <v>0</v>
      </c>
      <c r="H17" s="10">
        <f t="shared" si="4"/>
        <v>0</v>
      </c>
    </row>
    <row r="18" spans="1:8" x14ac:dyDescent="0.2">
      <c r="A18" s="19"/>
      <c r="B18" s="22" t="s">
        <v>44</v>
      </c>
      <c r="C18" s="10">
        <v>478500</v>
      </c>
      <c r="D18" s="10">
        <v>126800</v>
      </c>
      <c r="E18" s="10">
        <f t="shared" si="5"/>
        <v>605300</v>
      </c>
      <c r="F18" s="10">
        <v>464249.83</v>
      </c>
      <c r="G18" s="10">
        <v>464249.83</v>
      </c>
      <c r="H18" s="10">
        <f t="shared" si="4"/>
        <v>141050.16999999998</v>
      </c>
    </row>
    <row r="19" spans="1:8" x14ac:dyDescent="0.2">
      <c r="A19" s="19"/>
      <c r="B19" s="22" t="s">
        <v>45</v>
      </c>
      <c r="C19" s="10">
        <v>0</v>
      </c>
      <c r="D19" s="10">
        <v>0</v>
      </c>
      <c r="E19" s="10">
        <f t="shared" si="5"/>
        <v>0</v>
      </c>
      <c r="F19" s="10">
        <v>0</v>
      </c>
      <c r="G19" s="10">
        <v>0</v>
      </c>
      <c r="H19" s="10">
        <f t="shared" si="4"/>
        <v>0</v>
      </c>
    </row>
    <row r="20" spans="1:8" x14ac:dyDescent="0.2">
      <c r="A20" s="19"/>
      <c r="B20" s="22" t="s">
        <v>46</v>
      </c>
      <c r="C20" s="10">
        <v>0</v>
      </c>
      <c r="D20" s="10">
        <v>0</v>
      </c>
      <c r="E20" s="10">
        <f t="shared" si="5"/>
        <v>0</v>
      </c>
      <c r="F20" s="10">
        <v>0</v>
      </c>
      <c r="G20" s="10">
        <v>0</v>
      </c>
      <c r="H20" s="10">
        <f t="shared" si="4"/>
        <v>0</v>
      </c>
    </row>
    <row r="21" spans="1:8" x14ac:dyDescent="0.2">
      <c r="A21" s="19"/>
      <c r="B21" s="22" t="s">
        <v>4</v>
      </c>
      <c r="C21" s="10">
        <v>0</v>
      </c>
      <c r="D21" s="10">
        <v>0</v>
      </c>
      <c r="E21" s="10">
        <f t="shared" si="5"/>
        <v>0</v>
      </c>
      <c r="F21" s="10">
        <v>0</v>
      </c>
      <c r="G21" s="10">
        <v>0</v>
      </c>
      <c r="H21" s="10">
        <f t="shared" si="4"/>
        <v>0</v>
      </c>
    </row>
    <row r="22" spans="1:8" x14ac:dyDescent="0.2">
      <c r="A22" s="21" t="s">
        <v>47</v>
      </c>
      <c r="B22" s="23"/>
      <c r="C22" s="32">
        <f t="shared" ref="C22:H22" si="6">SUM(C23:C31)</f>
        <v>0</v>
      </c>
      <c r="D22" s="32">
        <f t="shared" si="6"/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</row>
    <row r="23" spans="1:8" x14ac:dyDescent="0.2">
      <c r="A23" s="19"/>
      <c r="B23" s="22" t="s">
        <v>28</v>
      </c>
      <c r="C23" s="10">
        <v>0</v>
      </c>
      <c r="D23" s="10">
        <v>0</v>
      </c>
      <c r="E23" s="10">
        <f>C23+D23</f>
        <v>0</v>
      </c>
      <c r="F23" s="10">
        <v>0</v>
      </c>
      <c r="G23" s="10">
        <v>0</v>
      </c>
      <c r="H23" s="10">
        <f t="shared" ref="H23:H31" si="7">E23-F23</f>
        <v>0</v>
      </c>
    </row>
    <row r="24" spans="1:8" x14ac:dyDescent="0.2">
      <c r="A24" s="19"/>
      <c r="B24" s="22" t="s">
        <v>23</v>
      </c>
      <c r="C24" s="10">
        <v>0</v>
      </c>
      <c r="D24" s="10">
        <v>0</v>
      </c>
      <c r="E24" s="10">
        <f t="shared" ref="E24:E31" si="8">C24+D24</f>
        <v>0</v>
      </c>
      <c r="F24" s="10">
        <v>0</v>
      </c>
      <c r="G24" s="10">
        <v>0</v>
      </c>
      <c r="H24" s="10">
        <f t="shared" si="7"/>
        <v>0</v>
      </c>
    </row>
    <row r="25" spans="1:8" x14ac:dyDescent="0.2">
      <c r="A25" s="19"/>
      <c r="B25" s="22" t="s">
        <v>29</v>
      </c>
      <c r="C25" s="10">
        <v>0</v>
      </c>
      <c r="D25" s="10">
        <v>0</v>
      </c>
      <c r="E25" s="10">
        <f t="shared" si="8"/>
        <v>0</v>
      </c>
      <c r="F25" s="10">
        <v>0</v>
      </c>
      <c r="G25" s="10">
        <v>0</v>
      </c>
      <c r="H25" s="10">
        <f t="shared" si="7"/>
        <v>0</v>
      </c>
    </row>
    <row r="26" spans="1:8" x14ac:dyDescent="0.2">
      <c r="A26" s="19"/>
      <c r="B26" s="22" t="s">
        <v>48</v>
      </c>
      <c r="C26" s="10">
        <v>0</v>
      </c>
      <c r="D26" s="10">
        <v>0</v>
      </c>
      <c r="E26" s="10">
        <f t="shared" si="8"/>
        <v>0</v>
      </c>
      <c r="F26" s="10">
        <v>0</v>
      </c>
      <c r="G26" s="10">
        <v>0</v>
      </c>
      <c r="H26" s="10">
        <f t="shared" si="7"/>
        <v>0</v>
      </c>
    </row>
    <row r="27" spans="1:8" x14ac:dyDescent="0.2">
      <c r="A27" s="19"/>
      <c r="B27" s="22" t="s">
        <v>21</v>
      </c>
      <c r="C27" s="10">
        <v>0</v>
      </c>
      <c r="D27" s="10">
        <v>0</v>
      </c>
      <c r="E27" s="10">
        <f t="shared" si="8"/>
        <v>0</v>
      </c>
      <c r="F27" s="10">
        <v>0</v>
      </c>
      <c r="G27" s="10">
        <v>0</v>
      </c>
      <c r="H27" s="10">
        <f t="shared" si="7"/>
        <v>0</v>
      </c>
    </row>
    <row r="28" spans="1:8" x14ac:dyDescent="0.2">
      <c r="A28" s="19"/>
      <c r="B28" s="22" t="s">
        <v>5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19"/>
      <c r="B29" s="22" t="s">
        <v>6</v>
      </c>
      <c r="C29" s="10">
        <v>0</v>
      </c>
      <c r="D29" s="10">
        <v>0</v>
      </c>
      <c r="E29" s="10">
        <f t="shared" si="8"/>
        <v>0</v>
      </c>
      <c r="F29" s="10">
        <v>0</v>
      </c>
      <c r="G29" s="10">
        <v>0</v>
      </c>
      <c r="H29" s="10">
        <f t="shared" si="7"/>
        <v>0</v>
      </c>
    </row>
    <row r="30" spans="1:8" x14ac:dyDescent="0.2">
      <c r="A30" s="19"/>
      <c r="B30" s="22" t="s">
        <v>49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19"/>
      <c r="B31" s="22" t="s">
        <v>30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21" t="s">
        <v>31</v>
      </c>
      <c r="B32" s="23"/>
      <c r="C32" s="32">
        <f t="shared" ref="C32:H32" si="9">SUM(C33:C36)</f>
        <v>0</v>
      </c>
      <c r="D32" s="32">
        <f t="shared" si="9"/>
        <v>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</row>
    <row r="33" spans="1:8" x14ac:dyDescent="0.2">
      <c r="A33" s="19"/>
      <c r="B33" s="22" t="s">
        <v>50</v>
      </c>
      <c r="C33" s="10">
        <v>0</v>
      </c>
      <c r="D33" s="10">
        <v>0</v>
      </c>
      <c r="E33" s="10">
        <f>C33+D33</f>
        <v>0</v>
      </c>
      <c r="F33" s="10">
        <v>0</v>
      </c>
      <c r="G33" s="10">
        <v>0</v>
      </c>
      <c r="H33" s="10">
        <f t="shared" ref="H33:H36" si="10">E33-F33</f>
        <v>0</v>
      </c>
    </row>
    <row r="34" spans="1:8" ht="11.25" customHeight="1" x14ac:dyDescent="0.2">
      <c r="A34" s="19"/>
      <c r="B34" s="22" t="s">
        <v>24</v>
      </c>
      <c r="C34" s="10">
        <v>0</v>
      </c>
      <c r="D34" s="10">
        <v>0</v>
      </c>
      <c r="E34" s="10">
        <f t="shared" ref="E34:E36" si="11">C34+D34</f>
        <v>0</v>
      </c>
      <c r="F34" s="10">
        <v>0</v>
      </c>
      <c r="G34" s="10">
        <v>0</v>
      </c>
      <c r="H34" s="10">
        <f t="shared" si="10"/>
        <v>0</v>
      </c>
    </row>
    <row r="35" spans="1:8" x14ac:dyDescent="0.2">
      <c r="A35" s="19"/>
      <c r="B35" s="22" t="s">
        <v>32</v>
      </c>
      <c r="C35" s="10">
        <v>0</v>
      </c>
      <c r="D35" s="10">
        <v>0</v>
      </c>
      <c r="E35" s="10">
        <f t="shared" si="11"/>
        <v>0</v>
      </c>
      <c r="F35" s="10">
        <v>0</v>
      </c>
      <c r="G35" s="10">
        <v>0</v>
      </c>
      <c r="H35" s="10">
        <f t="shared" si="10"/>
        <v>0</v>
      </c>
    </row>
    <row r="36" spans="1:8" x14ac:dyDescent="0.2">
      <c r="A36" s="19"/>
      <c r="B36" s="22" t="s">
        <v>7</v>
      </c>
      <c r="C36" s="10">
        <v>0</v>
      </c>
      <c r="D36" s="10">
        <v>0</v>
      </c>
      <c r="E36" s="10">
        <f t="shared" si="11"/>
        <v>0</v>
      </c>
      <c r="F36" s="10">
        <v>0</v>
      </c>
      <c r="G36" s="10">
        <v>0</v>
      </c>
      <c r="H36" s="10">
        <f t="shared" si="10"/>
        <v>0</v>
      </c>
    </row>
    <row r="37" spans="1:8" x14ac:dyDescent="0.2">
      <c r="A37" s="24"/>
      <c r="B37" s="28" t="s">
        <v>55</v>
      </c>
      <c r="C37" s="35">
        <f t="shared" ref="C37:H37" si="12">SUM(C32+C22+C14+C5)</f>
        <v>6296600</v>
      </c>
      <c r="D37" s="35">
        <f t="shared" si="12"/>
        <v>205000</v>
      </c>
      <c r="E37" s="35">
        <f t="shared" si="12"/>
        <v>6501600</v>
      </c>
      <c r="F37" s="35">
        <f t="shared" si="12"/>
        <v>4799713.49</v>
      </c>
      <c r="G37" s="35">
        <f t="shared" si="12"/>
        <v>4773940.49</v>
      </c>
      <c r="H37" s="35">
        <f t="shared" si="12"/>
        <v>1701886.5099999998</v>
      </c>
    </row>
    <row r="39" spans="1:8" x14ac:dyDescent="0.2">
      <c r="A39" s="1" t="s">
        <v>132</v>
      </c>
    </row>
    <row r="43" spans="1:8" x14ac:dyDescent="0.2">
      <c r="D43" s="36"/>
      <c r="E43" s="36"/>
    </row>
    <row r="44" spans="1:8" x14ac:dyDescent="0.2">
      <c r="B44" s="38" t="s">
        <v>142</v>
      </c>
      <c r="C44" s="53" t="s">
        <v>143</v>
      </c>
      <c r="D44" s="53"/>
      <c r="E44" s="53"/>
    </row>
    <row r="45" spans="1:8" ht="30" customHeight="1" x14ac:dyDescent="0.2">
      <c r="B45" s="40" t="s">
        <v>144</v>
      </c>
      <c r="C45" s="41" t="s">
        <v>145</v>
      </c>
      <c r="D45" s="41"/>
      <c r="E45" s="41"/>
    </row>
  </sheetData>
  <sheetProtection formatCells="0" formatColumns="0" formatRows="0" autoFilter="0"/>
  <mergeCells count="6">
    <mergeCell ref="C45:E45"/>
    <mergeCell ref="A1:H1"/>
    <mergeCell ref="A2:B4"/>
    <mergeCell ref="C2:G2"/>
    <mergeCell ref="H2:H3"/>
    <mergeCell ref="C44:E4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2022-11-03T23:01:53Z</cp:lastPrinted>
  <dcterms:created xsi:type="dcterms:W3CDTF">2014-02-10T03:37:14Z</dcterms:created>
  <dcterms:modified xsi:type="dcterms:W3CDTF">2022-11-08T11:11:46Z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