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952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3">ACT!$A$1:$E$229</definedName>
    <definedName name="_xlnm.Print_Area" localSheetId="10">Conciliacion_Eg!$A$1:$D$47</definedName>
    <definedName name="_xlnm.Print_Area" localSheetId="7">EFE!$A$1:$E$87</definedName>
    <definedName name="_xlnm.Print_Area" localSheetId="8">'EFE (I)'!$A$1:$C$23</definedName>
    <definedName name="_xlnm.Print_Area" localSheetId="1">ESF!$A$1:$I$154</definedName>
    <definedName name="_xlnm.Print_Area" localSheetId="2">'ESF (I)'!$A$1:$B$63</definedName>
    <definedName name="_xlnm.Print_Area" localSheetId="12">'Memoria (I)'!$A$1:$F$35</definedName>
    <definedName name="_xlnm.Print_Area" localSheetId="0">'Notas a los Edos Financieros'!$A$1:$E$40</definedName>
    <definedName name="_xlnm.Print_Area" localSheetId="5">VHP!$A$1:$G$33</definedName>
    <definedName name="_xlnm.Print_Area" localSheetId="6">'VHP (I)'!$A$1:$C$16</definedName>
  </definedNames>
  <calcPr calcId="145621"/>
</workbook>
</file>

<file path=xl/calcChain.xml><?xml version="1.0" encoding="utf-8"?>
<calcChain xmlns="http://schemas.openxmlformats.org/spreadsheetml/2006/main">
  <c r="F36" i="65" l="1"/>
  <c r="F35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8" i="62" l="1"/>
  <c r="C79" i="62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9" i="65"/>
  <c r="F48" i="65"/>
  <c r="F47" i="65"/>
  <c r="F46" i="65"/>
  <c r="F45" i="65"/>
  <c r="F44" i="65"/>
  <c r="F43" i="65"/>
  <c r="F42" i="65"/>
  <c r="F41" i="65"/>
  <c r="F40" i="65"/>
  <c r="F39" i="65"/>
  <c r="F38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<sst xmlns="http://schemas.openxmlformats.org/spreadsheetml/2006/main" count="899" uniqueCount="629">
  <si>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</si>
  <si>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</si>
  <si>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</si>
  <si>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</si>
  <si>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</si>
  <si>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</si>
  <si>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</si>
  <si>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</si>
  <si>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</si>
  <si>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</si>
  <si>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</si>
  <si>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</si>
  <si>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</si>
  <si>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</si>
  <si>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</si>
  <si>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</si>
  <si>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</si>
  <si>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</si>
  <si>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</si>
  <si>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</si>
  <si>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</si>
  <si>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</si>
  <si>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</si>
  <si>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</si>
  <si>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</si>
  <si>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</si>
  <si>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</si>
  <si>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</si>
  <si>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</si>
  <si>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</si>
  <si>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</si>
  <si>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</si>
  <si>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</si>
  <si>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</si>
  <si>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</si>
  <si>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</si>
  <si>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</si>
  <si>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</si>
  <si>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</si>
  <si>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</si>
  <si>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</si>
  <si>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</si>
  <si>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</si>
  <si>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</si>
  <si>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</si>
  <si>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</si>
  <si>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</si>
  <si>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</si>
  <si>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</si>
  <si>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</si>
  <si>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</si>
  <si>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</si>
  <si>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</si>
  <si>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</si>
  <si>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</si>
  <si>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</si>
  <si>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</si>
  <si>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</si>
  <si>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</si>
  <si>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</si>
  <si>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</si>
  <si>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</si>
  <si>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</si>
  <si>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</si>
  <si>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</si>
  <si>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</si>
  <si>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</si>
  <si>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</si>
  <si>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</si>
  <si>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</si>
  <si>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</si>
  <si>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</si>
  <si>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</si>
  <si>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</si>
  <si>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</si>
  <si>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</si>
  <si>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</si>
  <si>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</si>
  <si>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</si>
  <si>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</si>
  <si>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</si>
  <si>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</si>
  <si>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</si>
  <si>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</si>
  <si>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</si>
  <si>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</si>
  <si>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</si>
  <si>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</si>
  <si>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</si>
  <si>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</si>
  <si>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</si>
  <si>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</si>
  <si>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</si>
  <si>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</si>
  <si>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</si>
  <si>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</si>
  <si>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</si>
  <si>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</si>
  <si>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</si>
  <si>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</si>
  <si>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</si>
  <si>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</si>
  <si>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</si>
  <si>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</si>
  <si>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</si>
  <si>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</si>
  <si>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</si>
  <si>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</si>
  <si>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</si>
  <si>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</si>
  <si>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</si>
  <si>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</si>
  <si>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</si>
  <si>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</si>
  <si>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</si>
  <si>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</si>
  <si>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</si>
  <si>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</si>
  <si>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</si>
  <si>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</si>
  <si>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</si>
  <si>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</si>
  <si>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</si>
  <si>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</si>
  <si>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</si>
  <si>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</si>
  <si>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</si>
  <si>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</si>
  <si>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</si>
  <si>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</si>
  <si>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</si>
  <si>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</si>
  <si>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</si>
  <si>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</si>
  <si>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</si>
  <si>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</si>
  <si>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</si>
  <si>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</si>
  <si>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</si>
  <si>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</si>
  <si>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</si>
  <si>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</si>
  <si>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</si>
  <si>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</si>
  <si>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</si>
  <si>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</si>
  <si>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</si>
  <si>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</si>
  <si>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</si>
  <si>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</si>
  <si>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</si>
  <si>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</si>
  <si>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</si>
  <si>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</si>
  <si>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</si>
  <si>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</si>
  <si>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</si>
  <si>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</si>
  <si>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</si>
  <si>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</si>
  <si>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</si>
  <si>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</si>
  <si>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</si>
  <si>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</si>
  <si>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</si>
  <si>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</si>
  <si>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</si>
  <si>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</si>
  <si>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</si>
  <si>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</si>
  <si>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</si>
  <si>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</si>
  <si>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</si>
  <si>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</si>
  <si>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</si>
  <si>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</si>
  <si>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</si>
  <si>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</si>
  <si>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</si>
  <si>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</si>
  <si>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</si>
  <si>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</si>
  <si>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</si>
  <si>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</si>
  <si>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</si>
  <si>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</si>
  <si>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</si>
  <si>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</si>
  <si>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</si>
  <si>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</si>
  <si>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</si>
  <si>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</si>
  <si>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</si>
  <si>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</si>
  <si>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</si>
  <si>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</si>
  <si>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</si>
  <si>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</si>
  <si>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</si>
  <si>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</si>
  <si>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</si>
  <si>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</si>
  <si>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</si>
  <si>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</si>
  <si>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</si>
  <si>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</si>
  <si>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</si>
  <si>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</si>
  <si>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</si>
  <si>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</si>
  <si>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</si>
  <si>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</si>
  <si>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</si>
  <si>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</si>
  <si>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</si>
  <si>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</si>
  <si>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</si>
  <si>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</si>
  <si>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</si>
  <si>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</si>
  <si>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</si>
  <si>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</si>
  <si>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</si>
  <si>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</si>
  <si>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</si>
  <si>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</si>
  <si>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</si>
  <si>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</si>
  <si>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</si>
  <si>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</si>
  <si>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</si>
  <si>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</si>
  <si>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</si>
  <si>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</si>
  <si>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</si>
  <si>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</si>
  <si>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</si>
  <si>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</si>
  <si>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</si>
  <si>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</si>
  <si>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</si>
  <si>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</si>
  <si>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</si>
  <si>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</si>
  <si>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</si>
  <si>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</si>
  <si>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</si>
  <si>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</si>
  <si>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</si>
  <si>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</si>
  <si>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</si>
  <si>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</si>
  <si>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</si>
  <si>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</si>
  <si>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</si>
  <si>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</si>
  <si>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</si>
  <si>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</si>
  <si>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</si>
  <si>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</si>
  <si>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</si>
  <si>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</si>
  <si>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</si>
  <si>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</si>
  <si>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</si>
  <si>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</si>
  <si>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</si>
  <si>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</si>
  <si>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</si>
  <si>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</si>
  <si>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</si>
  <si>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</si>
  <si>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</si>
  <si>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</si>
  <si>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</si>
  <si>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</si>
  <si>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</si>
  <si>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</si>
  <si>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</si>
  <si>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</si>
  <si>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</si>
  <si>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</si>
  <si>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</si>
  <si>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</si>
  <si>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</si>
  <si>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</si>
  <si>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</si>
  <si>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</si>
  <si>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</si>
  <si>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</si>
  <si>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</si>
  <si>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</si>
  <si>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</si>
  <si>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</si>
  <si>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</si>
  <si>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</si>
  <si>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</si>
  <si>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</si>
  <si>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</si>
  <si>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</si>
  <si>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</si>
  <si>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</si>
  <si>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</si>
  <si>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</si>
  <si>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</si>
  <si>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</si>
  <si>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</si>
  <si>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</si>
  <si>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</si>
  <si>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</si>
  <si>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</si>
  <si>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</si>
  <si>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</si>
  <si>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</si>
  <si>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</si>
  <si>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</si>
  <si>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</si>
  <si>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</si>
  <si>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</si>
  <si>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</si>
  <si>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</si>
  <si>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</si>
  <si>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</si>
  <si>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</si>
  <si>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</si>
  <si>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</si>
  <si>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</si>
  <si>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</si>
  <si>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</si>
  <si>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</si>
  <si>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</si>
  <si>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</si>
  <si>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</si>
  <si>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</si>
  <si>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</si>
  <si>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</si>
  <si>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</si>
  <si>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</si>
  <si>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</si>
  <si>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</si>
  <si>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</si>
  <si>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</si>
  <si>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</si>
  <si>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</si>
  <si>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</si>
  <si>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</si>
  <si>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</si>
  <si>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</si>
  <si>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</si>
  <si>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</si>
  <si>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</si>
  <si>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</si>
  <si>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</si>
  <si>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</si>
  <si>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</si>
  <si>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</si>
  <si>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</si>
  <si>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</si>
  <si>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</si>
  <si>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</si>
  <si>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</si>
  <si>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</si>
  <si>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</si>
  <si>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</si>
  <si>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</si>
  <si>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</si>
  <si>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</si>
  <si>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</si>
  <si>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</si>
  <si>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</si>
  <si>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</si>
  <si>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</si>
  <si>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</si>
  <si>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</si>
  <si>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</si>
  <si>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</si>
  <si>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</si>
  <si>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</si>
  <si>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</si>
  <si>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</si>
  <si>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</si>
  <si>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</si>
  <si>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</si>
  <si>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</si>
  <si>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</si>
  <si>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</si>
  <si>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</si>
  <si>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</si>
  <si>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</si>
  <si>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</si>
  <si>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</si>
  <si>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</si>
  <si>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</si>
  <si>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</si>
  <si>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</si>
  <si>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</si>
  <si>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</si>
  <si>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</si>
  <si>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</si>
  <si>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</si>
  <si>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</si>
  <si>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</si>
  <si>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</si>
  <si>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</si>
  <si>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</si>
  <si>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</si>
  <si>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</si>
  <si>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</si>
  <si>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</si>
  <si>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</si>
  <si>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</si>
  <si>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</si>
  <si>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</si>
  <si>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</si>
  <si>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</si>
  <si>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</si>
  <si>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</si>
  <si>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</si>
  <si>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</si>
  <si>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</si>
  <si>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</si>
  <si>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</si>
  <si>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</si>
  <si>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</si>
  <si>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</si>
  <si>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</si>
  <si>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</si>
  <si>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</si>
  <si>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</si>
  <si>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</si>
  <si>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</si>
  <si>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</si>
  <si>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</si>
  <si>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</si>
  <si>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</si>
  <si>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</si>
  <si>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</si>
  <si>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</si>
  <si>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</si>
  <si>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</si>
  <si>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</si>
  <si>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</si>
  <si>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</si>
  <si>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</si>
  <si>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</si>
  <si>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</si>
  <si>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</si>
  <si>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</si>
  <si>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</si>
  <si>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</si>
  <si>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</si>
  <si>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</si>
  <si>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</si>
  <si>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</si>
  <si>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</si>
  <si>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</si>
  <si>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</si>
  <si>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</si>
  <si>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</si>
  <si>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</si>
  <si>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</si>
  <si>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</si>
  <si>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</si>
  <si>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</si>
  <si>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</si>
  <si>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</si>
  <si>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</si>
  <si>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</si>
  <si>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</si>
  <si>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</si>
  <si>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</si>
  <si>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</si>
  <si>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</si>
  <si>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</si>
  <si>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</si>
  <si>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</si>
  <si>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</si>
  <si>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</si>
  <si>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</si>
  <si>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</si>
  <si>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</si>
  <si>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</si>
  <si>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</si>
  <si>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</si>
  <si>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</si>
  <si>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</si>
  <si>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</si>
  <si>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</si>
  <si>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</si>
  <si>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</si>
  <si>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</si>
  <si>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</si>
  <si>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</si>
  <si>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</si>
  <si>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</si>
  <si>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</si>
  <si>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</si>
  <si>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</si>
  <si>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</si>
  <si>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</si>
  <si>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</si>
  <si>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</si>
  <si>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</si>
  <si>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</si>
  <si>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</si>
  <si>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</si>
  <si>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</si>
  <si>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</si>
  <si>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</si>
  <si>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</si>
  <si>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</si>
  <si>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</si>
  <si>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</si>
  <si>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</si>
  <si>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</si>
  <si>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</si>
  <si>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</si>
  <si>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</si>
  <si>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</si>
  <si>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</si>
  <si>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</si>
  <si>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</si>
  <si>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</si>
  <si>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</si>
  <si>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</si>
  <si>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</si>
  <si>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</si>
  <si>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</si>
  <si>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</si>
  <si>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</si>
  <si>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</si>
  <si>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</si>
  <si>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</si>
  <si>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</si>
  <si>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</si>
  <si>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</si>
  <si>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</si>
  <si>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</si>
  <si>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</si>
  <si>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</si>
  <si>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</si>
  <si>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</si>
  <si>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</si>
  <si>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</si>
  <si>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</si>
  <si>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</si>
  <si>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</si>
  <si>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</si>
  <si>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</si>
  <si>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</si>
  <si>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</si>
  <si>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</si>
  <si>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</si>
  <si>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</si>
  <si>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</si>
  <si>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</si>
  <si>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</si>
  <si>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</si>
  <si>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</si>
  <si>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</si>
  <si>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</si>
  <si>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</si>
  <si>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</si>
  <si>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</si>
  <si>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</si>
  <si>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</si>
  <si>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</si>
  <si>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</si>
  <si>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</si>
  <si>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</si>
  <si>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</si>
  <si>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</si>
  <si>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</si>
  <si>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</si>
  <si>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</si>
  <si>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</si>
  <si>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</si>
  <si>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</si>
  <si>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</si>
  <si>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</si>
  <si>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</si>
  <si>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</si>
  <si>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</si>
  <si>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</si>
  <si>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</si>
  <si>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</si>
  <si>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</si>
  <si>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</si>
  <si>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</si>
  <si>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</si>
  <si>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</si>
  <si>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</si>
  <si>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</si>
  <si>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</si>
  <si>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</si>
  <si>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</si>
  <si>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</si>
  <si>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</si>
  <si>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</si>
  <si>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</si>
  <si>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</si>
  <si>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</si>
  <si>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</si>
  <si>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</si>
  <si>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</si>
  <si>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</si>
  <si>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</si>
  <si>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</si>
  <si>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</si>
  <si>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</si>
  <si>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</si>
  <si>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</si>
  <si>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</si>
  <si>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</si>
  <si>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</si>
  <si>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</si>
  <si>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</si>
  <si>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</si>
  <si>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</si>
  <si>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</si>
  <si>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</si>
  <si>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</si>
  <si>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</si>
  <si>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</si>
  <si>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</si>
  <si>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</si>
  <si>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Sistema para el Desarrollo Integral de la Familia del Municipio de Santa Cruz de Juventino Rosas</t>
  </si>
  <si>
    <t>Correspondiente del 1 de Enero AL 31 DE DICIEMBRE DEL 2022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</si>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</sst>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8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4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17" activePane="bottomLeft" state="frozen"/>
      <selection activeCell="A14" sqref="A14:B14"/>
      <selection pane="bottomLeft" activeCell="E47" sqref="E47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2" t="s">
        <v>626</v>
      </c>
      <c r="B1" s="142"/>
      <c r="C1" s="19"/>
      <c r="D1" s="16" t="s">
        <v>612</v>
      </c>
      <c r="E1" s="17">
        <v>2022</v>
      </c>
    </row>
    <row r="2" spans="1:5" ht="18.95" customHeight="1" x14ac:dyDescent="0.2">
      <c r="A2" s="143" t="s">
        <v>611</v>
      </c>
      <c r="B2" s="143"/>
      <c r="C2" s="38"/>
      <c r="D2" s="16" t="s">
        <v>613</v>
      </c>
      <c r="E2" s="19" t="s">
        <v>615</v>
      </c>
    </row>
    <row r="3" spans="1:5" ht="18.95" customHeight="1" x14ac:dyDescent="0.2">
      <c r="A3" s="144" t="s">
        <v>627</v>
      </c>
      <c r="B3" s="144"/>
      <c r="C3" s="19"/>
      <c r="D3" s="16" t="s">
        <v>614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ht="10.15" x14ac:dyDescent="0.2">
      <c r="A5" s="5"/>
      <c r="B5" s="6"/>
    </row>
    <row r="6" spans="1:5" ht="10.15" x14ac:dyDescent="0.2">
      <c r="A6" s="7"/>
      <c r="B6" s="8" t="s">
        <v>46</v>
      </c>
    </row>
    <row r="7" spans="1:5" ht="10.15" x14ac:dyDescent="0.2">
      <c r="A7" s="7"/>
      <c r="B7" s="8"/>
    </row>
    <row r="8" spans="1:5" ht="10.1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ht="10.15" x14ac:dyDescent="0.2">
      <c r="A10" s="47" t="s">
        <v>3</v>
      </c>
      <c r="B10" s="48" t="s">
        <v>4</v>
      </c>
    </row>
    <row r="11" spans="1:5" ht="10.1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594</v>
      </c>
    </row>
    <row r="13" spans="1:5" ht="10.15" x14ac:dyDescent="0.2">
      <c r="A13" s="47" t="s">
        <v>7</v>
      </c>
      <c r="B13" s="48" t="s">
        <v>595</v>
      </c>
    </row>
    <row r="14" spans="1:5" x14ac:dyDescent="0.2">
      <c r="A14" s="47" t="s">
        <v>8</v>
      </c>
      <c r="B14" s="48" t="s">
        <v>133</v>
      </c>
    </row>
    <row r="15" spans="1:5" ht="10.15" x14ac:dyDescent="0.2">
      <c r="A15" s="47" t="s">
        <v>9</v>
      </c>
      <c r="B15" s="48" t="s">
        <v>10</v>
      </c>
    </row>
    <row r="16" spans="1:5" ht="10.15" x14ac:dyDescent="0.2">
      <c r="A16" s="47" t="s">
        <v>11</v>
      </c>
      <c r="B16" s="48" t="s">
        <v>12</v>
      </c>
    </row>
    <row r="17" spans="1:2" ht="10.15" x14ac:dyDescent="0.2">
      <c r="A17" s="47" t="s">
        <v>13</v>
      </c>
      <c r="B17" s="48" t="s">
        <v>14</v>
      </c>
    </row>
    <row r="18" spans="1:2" ht="10.15" x14ac:dyDescent="0.2">
      <c r="A18" s="47" t="s">
        <v>15</v>
      </c>
      <c r="B18" s="48" t="s">
        <v>16</v>
      </c>
    </row>
    <row r="19" spans="1:2" ht="10.15" x14ac:dyDescent="0.2">
      <c r="A19" s="47" t="s">
        <v>17</v>
      </c>
      <c r="B19" s="48" t="s">
        <v>596</v>
      </c>
    </row>
    <row r="20" spans="1:2" ht="10.15" x14ac:dyDescent="0.2">
      <c r="A20" s="47" t="s">
        <v>18</v>
      </c>
      <c r="B20" s="48" t="s">
        <v>19</v>
      </c>
    </row>
    <row r="21" spans="1:2" ht="10.15" x14ac:dyDescent="0.2">
      <c r="A21" s="47" t="s">
        <v>20</v>
      </c>
      <c r="B21" s="48" t="s">
        <v>184</v>
      </c>
    </row>
    <row r="22" spans="1:2" ht="10.15" x14ac:dyDescent="0.2">
      <c r="A22" s="47" t="s">
        <v>21</v>
      </c>
      <c r="B22" s="48" t="s">
        <v>22</v>
      </c>
    </row>
    <row r="23" spans="1:2" ht="10.15" x14ac:dyDescent="0.2">
      <c r="A23" s="104" t="s">
        <v>579</v>
      </c>
      <c r="B23" s="105" t="s">
        <v>305</v>
      </c>
    </row>
    <row r="24" spans="1:2" x14ac:dyDescent="0.2">
      <c r="A24" s="104" t="s">
        <v>580</v>
      </c>
      <c r="B24" s="105" t="s">
        <v>581</v>
      </c>
    </row>
    <row r="25" spans="1:2" s="103" customFormat="1" ht="10.15" x14ac:dyDescent="0.2">
      <c r="A25" s="104" t="s">
        <v>582</v>
      </c>
      <c r="B25" s="105" t="s">
        <v>342</v>
      </c>
    </row>
    <row r="26" spans="1:2" ht="10.15" x14ac:dyDescent="0.2">
      <c r="A26" s="104" t="s">
        <v>583</v>
      </c>
      <c r="B26" s="105" t="s">
        <v>359</v>
      </c>
    </row>
    <row r="27" spans="1:2" ht="10.15" x14ac:dyDescent="0.2">
      <c r="A27" s="47" t="s">
        <v>23</v>
      </c>
      <c r="B27" s="48" t="s">
        <v>24</v>
      </c>
    </row>
    <row r="28" spans="1:2" ht="10.15" x14ac:dyDescent="0.2">
      <c r="A28" s="47" t="s">
        <v>25</v>
      </c>
      <c r="B28" s="48" t="s">
        <v>26</v>
      </c>
    </row>
    <row r="29" spans="1:2" ht="10.15" x14ac:dyDescent="0.2">
      <c r="A29" s="47" t="s">
        <v>27</v>
      </c>
      <c r="B29" s="48" t="s">
        <v>28</v>
      </c>
    </row>
    <row r="30" spans="1:2" ht="10.15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ht="10.15" x14ac:dyDescent="0.2">
      <c r="A32" s="7"/>
      <c r="B32" s="10"/>
    </row>
    <row r="33" spans="1:2" ht="10.15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ht="10.15" x14ac:dyDescent="0.2">
      <c r="A36" s="7"/>
      <c r="B36" s="10"/>
    </row>
    <row r="37" spans="1:2" ht="10.15" x14ac:dyDescent="0.2">
      <c r="A37" s="7"/>
      <c r="B37" s="8" t="s">
        <v>47</v>
      </c>
    </row>
    <row r="38" spans="1:2" ht="10.15" x14ac:dyDescent="0.2">
      <c r="A38" s="7" t="s">
        <v>48</v>
      </c>
      <c r="B38" s="48" t="s">
        <v>32</v>
      </c>
    </row>
    <row r="39" spans="1:2" ht="10.15" x14ac:dyDescent="0.2">
      <c r="A39" s="7"/>
      <c r="B39" s="48" t="s">
        <v>33</v>
      </c>
    </row>
    <row r="40" spans="1:2" ht="10.9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workbookViewId="0">
      <selection activeCell="A26" sqref="A26:XFD30"/>
    </sheetView>
  </sheetViews>
  <sheetFormatPr baseColWidth="10" defaultColWidth="11.42578125" defaultRowHeight="11.25" x14ac:dyDescent="0.2"/>
  <cols>
    <col min="1" max="1" width="3.28515625" style="41" customWidth="1"/>
    <col min="2" max="2" width="67.42578125" style="41" customWidth="1"/>
    <col min="3" max="3" width="69.42578125" style="41" customWidth="1"/>
    <col min="4" max="4" width="38.85546875" style="41" customWidth="1"/>
    <col min="5" max="16384" width="11.42578125" style="41"/>
  </cols>
  <sheetData>
    <row r="1" spans="1:3" s="39" customFormat="1" ht="18" customHeight="1" x14ac:dyDescent="0.25">
      <c r="A1" s="148" t="s">
        <v>626</v>
      </c>
      <c r="B1" s="149"/>
      <c r="C1" s="150"/>
    </row>
    <row r="2" spans="1:3" s="39" customFormat="1" ht="18" customHeight="1" x14ac:dyDescent="0.25">
      <c r="A2" s="151" t="s">
        <v>44</v>
      </c>
      <c r="B2" s="152"/>
      <c r="C2" s="153"/>
    </row>
    <row r="3" spans="1:3" s="39" customFormat="1" ht="18" customHeight="1" x14ac:dyDescent="0.3">
      <c r="A3" s="151" t="s">
        <v>627</v>
      </c>
      <c r="B3" s="152"/>
      <c r="C3" s="153"/>
    </row>
    <row r="4" spans="1:3" s="42" customFormat="1" ht="18" customHeight="1" x14ac:dyDescent="0.2">
      <c r="A4" s="154" t="s">
        <v>622</v>
      </c>
      <c r="B4" s="155"/>
      <c r="C4" s="156"/>
    </row>
    <row r="5" spans="1:3" s="40" customFormat="1" x14ac:dyDescent="0.2">
      <c r="A5" s="60" t="s">
        <v>527</v>
      </c>
      <c r="B5" s="60"/>
      <c r="C5" s="61">
        <v>23821070.390000001</v>
      </c>
    </row>
    <row r="6" spans="1:3" ht="10.15" x14ac:dyDescent="0.2">
      <c r="A6" s="62"/>
      <c r="B6" s="63"/>
      <c r="C6" s="64"/>
    </row>
    <row r="7" spans="1:3" x14ac:dyDescent="0.2">
      <c r="A7" s="73" t="s">
        <v>528</v>
      </c>
      <c r="B7" s="73"/>
      <c r="C7" s="65">
        <f>SUM(C8:C13)</f>
        <v>0</v>
      </c>
    </row>
    <row r="8" spans="1:3" x14ac:dyDescent="0.2">
      <c r="A8" s="82" t="s">
        <v>529</v>
      </c>
      <c r="B8" s="81" t="s">
        <v>343</v>
      </c>
      <c r="C8" s="66">
        <v>0</v>
      </c>
    </row>
    <row r="9" spans="1:3" x14ac:dyDescent="0.2">
      <c r="A9" s="67" t="s">
        <v>530</v>
      </c>
      <c r="B9" s="68" t="s">
        <v>539</v>
      </c>
      <c r="C9" s="66">
        <v>0</v>
      </c>
    </row>
    <row r="10" spans="1:3" x14ac:dyDescent="0.2">
      <c r="A10" s="67" t="s">
        <v>531</v>
      </c>
      <c r="B10" s="68" t="s">
        <v>351</v>
      </c>
      <c r="C10" s="66">
        <v>0</v>
      </c>
    </row>
    <row r="11" spans="1:3" x14ac:dyDescent="0.2">
      <c r="A11" s="67" t="s">
        <v>532</v>
      </c>
      <c r="B11" s="68" t="s">
        <v>352</v>
      </c>
      <c r="C11" s="66">
        <v>0</v>
      </c>
    </row>
    <row r="12" spans="1:3" x14ac:dyDescent="0.2">
      <c r="A12" s="67" t="s">
        <v>533</v>
      </c>
      <c r="B12" s="68" t="s">
        <v>353</v>
      </c>
      <c r="C12" s="66">
        <v>0</v>
      </c>
    </row>
    <row r="13" spans="1:3" x14ac:dyDescent="0.2">
      <c r="A13" s="69" t="s">
        <v>534</v>
      </c>
      <c r="B13" s="70" t="s">
        <v>535</v>
      </c>
      <c r="C13" s="66">
        <v>0</v>
      </c>
    </row>
    <row r="14" spans="1:3" ht="10.15" x14ac:dyDescent="0.2">
      <c r="A14" s="80"/>
      <c r="B14" s="71"/>
      <c r="C14" s="72"/>
    </row>
    <row r="15" spans="1:3" ht="10.15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538</v>
      </c>
      <c r="C16" s="66">
        <v>0</v>
      </c>
    </row>
    <row r="17" spans="1:4" x14ac:dyDescent="0.2">
      <c r="A17" s="75">
        <v>3.2</v>
      </c>
      <c r="B17" s="68" t="s">
        <v>536</v>
      </c>
      <c r="C17" s="66">
        <v>0</v>
      </c>
    </row>
    <row r="18" spans="1:4" ht="10.15" x14ac:dyDescent="0.2">
      <c r="A18" s="75">
        <v>3.3</v>
      </c>
      <c r="B18" s="70" t="s">
        <v>537</v>
      </c>
      <c r="C18" s="76">
        <v>0</v>
      </c>
    </row>
    <row r="19" spans="1:4" ht="10.15" x14ac:dyDescent="0.2">
      <c r="A19" s="62"/>
      <c r="B19" s="77"/>
      <c r="C19" s="78"/>
    </row>
    <row r="20" spans="1:4" ht="10.15" x14ac:dyDescent="0.2">
      <c r="A20" s="79" t="s">
        <v>83</v>
      </c>
      <c r="B20" s="79"/>
      <c r="C20" s="61">
        <f>C5+C7-C15</f>
        <v>23821070.390000001</v>
      </c>
    </row>
    <row r="22" spans="1:4" ht="15" x14ac:dyDescent="0.25">
      <c r="B22" s="103" t="s">
        <v>628</v>
      </c>
      <c r="C22" s="103"/>
      <c r="D22" s="140"/>
    </row>
    <row r="23" spans="1:4" x14ac:dyDescent="0.2">
      <c r="B23" s="31"/>
      <c r="C23" s="31"/>
      <c r="D23" s="31"/>
    </row>
    <row r="24" spans="1:4" x14ac:dyDescent="0.2">
      <c r="B24" s="31"/>
      <c r="C24" s="31"/>
      <c r="D24" s="31"/>
    </row>
    <row r="25" spans="1:4" x14ac:dyDescent="0.2">
      <c r="B25" s="31"/>
      <c r="C25" s="31"/>
      <c r="D25" s="31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65"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showGridLines="0" topLeftCell="A22" workbookViewId="0">
      <selection activeCell="A47" sqref="A47:XFD49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30.85546875" style="41" customWidth="1"/>
    <col min="4" max="4" width="70.5703125" style="41" customWidth="1"/>
    <col min="5" max="16384" width="11.42578125" style="41"/>
  </cols>
  <sheetData>
    <row r="1" spans="1:3" s="43" customFormat="1" ht="18.95" customHeight="1" x14ac:dyDescent="0.25">
      <c r="A1" s="157" t="s">
        <v>626</v>
      </c>
      <c r="B1" s="158"/>
      <c r="C1" s="159"/>
    </row>
    <row r="2" spans="1:3" s="43" customFormat="1" ht="18.95" customHeight="1" x14ac:dyDescent="0.25">
      <c r="A2" s="160" t="s">
        <v>45</v>
      </c>
      <c r="B2" s="161"/>
      <c r="C2" s="162"/>
    </row>
    <row r="3" spans="1:3" s="43" customFormat="1" ht="18.95" customHeight="1" x14ac:dyDescent="0.25">
      <c r="A3" s="160" t="s">
        <v>627</v>
      </c>
      <c r="B3" s="161"/>
      <c r="C3" s="162"/>
    </row>
    <row r="4" spans="1:3" s="44" customFormat="1" ht="10.15" x14ac:dyDescent="0.2">
      <c r="A4" s="154" t="s">
        <v>622</v>
      </c>
      <c r="B4" s="155"/>
      <c r="C4" s="156"/>
    </row>
    <row r="5" spans="1:3" ht="10.15" x14ac:dyDescent="0.2">
      <c r="A5" s="91" t="s">
        <v>540</v>
      </c>
      <c r="B5" s="60"/>
      <c r="C5" s="84">
        <v>23624518.899999999</v>
      </c>
    </row>
    <row r="6" spans="1:3" ht="10.15" x14ac:dyDescent="0.2">
      <c r="A6" s="85"/>
      <c r="B6" s="63"/>
      <c r="C6" s="86"/>
    </row>
    <row r="7" spans="1:3" ht="10.15" x14ac:dyDescent="0.2">
      <c r="A7" s="73" t="s">
        <v>541</v>
      </c>
      <c r="B7" s="87"/>
      <c r="C7" s="65">
        <f>SUM(C8:C28)</f>
        <v>67816.72</v>
      </c>
    </row>
    <row r="8" spans="1:3" x14ac:dyDescent="0.2">
      <c r="A8" s="138">
        <v>2.1</v>
      </c>
      <c r="B8" s="92" t="s">
        <v>371</v>
      </c>
      <c r="C8" s="93">
        <v>0</v>
      </c>
    </row>
    <row r="9" spans="1:3" x14ac:dyDescent="0.2">
      <c r="A9" s="138">
        <v>2.2000000000000002</v>
      </c>
      <c r="B9" s="92" t="s">
        <v>368</v>
      </c>
      <c r="C9" s="93">
        <v>0</v>
      </c>
    </row>
    <row r="10" spans="1:3" x14ac:dyDescent="0.2">
      <c r="A10" s="100">
        <v>2.2999999999999998</v>
      </c>
      <c r="B10" s="83" t="s">
        <v>238</v>
      </c>
      <c r="C10" s="93">
        <v>67816.72</v>
      </c>
    </row>
    <row r="11" spans="1:3" x14ac:dyDescent="0.2">
      <c r="A11" s="100">
        <v>2.4</v>
      </c>
      <c r="B11" s="83" t="s">
        <v>239</v>
      </c>
      <c r="C11" s="93">
        <v>0</v>
      </c>
    </row>
    <row r="12" spans="1:3" x14ac:dyDescent="0.2">
      <c r="A12" s="100">
        <v>2.5</v>
      </c>
      <c r="B12" s="83" t="s">
        <v>240</v>
      </c>
      <c r="C12" s="93">
        <v>0</v>
      </c>
    </row>
    <row r="13" spans="1:3" x14ac:dyDescent="0.2">
      <c r="A13" s="100">
        <v>2.6</v>
      </c>
      <c r="B13" s="83" t="s">
        <v>241</v>
      </c>
      <c r="C13" s="93">
        <v>0</v>
      </c>
    </row>
    <row r="14" spans="1:3" x14ac:dyDescent="0.2">
      <c r="A14" s="100">
        <v>2.7</v>
      </c>
      <c r="B14" s="83" t="s">
        <v>242</v>
      </c>
      <c r="C14" s="93">
        <v>0</v>
      </c>
    </row>
    <row r="15" spans="1:3" x14ac:dyDescent="0.2">
      <c r="A15" s="100">
        <v>2.8</v>
      </c>
      <c r="B15" s="83" t="s">
        <v>243</v>
      </c>
      <c r="C15" s="93">
        <v>0</v>
      </c>
    </row>
    <row r="16" spans="1:3" x14ac:dyDescent="0.2">
      <c r="A16" s="100">
        <v>2.9</v>
      </c>
      <c r="B16" s="83" t="s">
        <v>245</v>
      </c>
      <c r="C16" s="93">
        <v>0</v>
      </c>
    </row>
    <row r="17" spans="1:3" x14ac:dyDescent="0.2">
      <c r="A17" s="100" t="s">
        <v>542</v>
      </c>
      <c r="B17" s="83" t="s">
        <v>543</v>
      </c>
      <c r="C17" s="93">
        <v>0</v>
      </c>
    </row>
    <row r="18" spans="1:3" x14ac:dyDescent="0.2">
      <c r="A18" s="100" t="s">
        <v>572</v>
      </c>
      <c r="B18" s="83" t="s">
        <v>247</v>
      </c>
      <c r="C18" s="93">
        <v>0</v>
      </c>
    </row>
    <row r="19" spans="1:3" x14ac:dyDescent="0.2">
      <c r="A19" s="100" t="s">
        <v>573</v>
      </c>
      <c r="B19" s="83" t="s">
        <v>544</v>
      </c>
      <c r="C19" s="93">
        <v>0</v>
      </c>
    </row>
    <row r="20" spans="1:3" x14ac:dyDescent="0.2">
      <c r="A20" s="100" t="s">
        <v>574</v>
      </c>
      <c r="B20" s="83" t="s">
        <v>545</v>
      </c>
      <c r="C20" s="93">
        <v>0</v>
      </c>
    </row>
    <row r="21" spans="1:3" x14ac:dyDescent="0.2">
      <c r="A21" s="100" t="s">
        <v>575</v>
      </c>
      <c r="B21" s="83" t="s">
        <v>546</v>
      </c>
      <c r="C21" s="93">
        <v>0</v>
      </c>
    </row>
    <row r="22" spans="1:3" x14ac:dyDescent="0.2">
      <c r="A22" s="100" t="s">
        <v>547</v>
      </c>
      <c r="B22" s="83" t="s">
        <v>548</v>
      </c>
      <c r="C22" s="93">
        <v>0</v>
      </c>
    </row>
    <row r="23" spans="1:3" x14ac:dyDescent="0.2">
      <c r="A23" s="100" t="s">
        <v>549</v>
      </c>
      <c r="B23" s="83" t="s">
        <v>550</v>
      </c>
      <c r="C23" s="93">
        <v>0</v>
      </c>
    </row>
    <row r="24" spans="1:3" x14ac:dyDescent="0.2">
      <c r="A24" s="100" t="s">
        <v>551</v>
      </c>
      <c r="B24" s="83" t="s">
        <v>552</v>
      </c>
      <c r="C24" s="93">
        <v>0</v>
      </c>
    </row>
    <row r="25" spans="1:3" x14ac:dyDescent="0.2">
      <c r="A25" s="100" t="s">
        <v>553</v>
      </c>
      <c r="B25" s="83" t="s">
        <v>554</v>
      </c>
      <c r="C25" s="93">
        <v>0</v>
      </c>
    </row>
    <row r="26" spans="1:3" x14ac:dyDescent="0.2">
      <c r="A26" s="100" t="s">
        <v>555</v>
      </c>
      <c r="B26" s="83" t="s">
        <v>556</v>
      </c>
      <c r="C26" s="93">
        <v>0</v>
      </c>
    </row>
    <row r="27" spans="1:3" x14ac:dyDescent="0.2">
      <c r="A27" s="100" t="s">
        <v>557</v>
      </c>
      <c r="B27" s="83" t="s">
        <v>558</v>
      </c>
      <c r="C27" s="93">
        <v>0</v>
      </c>
    </row>
    <row r="28" spans="1:3" x14ac:dyDescent="0.2">
      <c r="A28" s="100" t="s">
        <v>559</v>
      </c>
      <c r="B28" s="92" t="s">
        <v>560</v>
      </c>
      <c r="C28" s="93">
        <v>0</v>
      </c>
    </row>
    <row r="29" spans="1:3" ht="10.15" x14ac:dyDescent="0.2">
      <c r="A29" s="101"/>
      <c r="B29" s="94"/>
      <c r="C29" s="95"/>
    </row>
    <row r="30" spans="1:3" x14ac:dyDescent="0.2">
      <c r="A30" s="96" t="s">
        <v>561</v>
      </c>
      <c r="B30" s="97"/>
      <c r="C30" s="98">
        <f>SUM(C31:C37)</f>
        <v>985499.37</v>
      </c>
    </row>
    <row r="31" spans="1:3" x14ac:dyDescent="0.2">
      <c r="A31" s="100" t="s">
        <v>562</v>
      </c>
      <c r="B31" s="83" t="s">
        <v>440</v>
      </c>
      <c r="C31" s="93">
        <v>592412.85</v>
      </c>
    </row>
    <row r="32" spans="1:3" x14ac:dyDescent="0.2">
      <c r="A32" s="100" t="s">
        <v>563</v>
      </c>
      <c r="B32" s="83" t="s">
        <v>81</v>
      </c>
      <c r="C32" s="93">
        <v>0</v>
      </c>
    </row>
    <row r="33" spans="1:4" x14ac:dyDescent="0.2">
      <c r="A33" s="100" t="s">
        <v>564</v>
      </c>
      <c r="B33" s="83" t="s">
        <v>450</v>
      </c>
      <c r="C33" s="93">
        <v>0</v>
      </c>
    </row>
    <row r="34" spans="1:4" x14ac:dyDescent="0.2">
      <c r="A34" s="100" t="s">
        <v>565</v>
      </c>
      <c r="B34" s="83" t="s">
        <v>566</v>
      </c>
      <c r="C34" s="93">
        <v>0</v>
      </c>
    </row>
    <row r="35" spans="1:4" x14ac:dyDescent="0.2">
      <c r="A35" s="100" t="s">
        <v>567</v>
      </c>
      <c r="B35" s="83" t="s">
        <v>568</v>
      </c>
      <c r="C35" s="93">
        <v>0</v>
      </c>
    </row>
    <row r="36" spans="1:4" x14ac:dyDescent="0.2">
      <c r="A36" s="100" t="s">
        <v>569</v>
      </c>
      <c r="B36" s="83" t="s">
        <v>458</v>
      </c>
      <c r="C36" s="93">
        <v>393086.52</v>
      </c>
    </row>
    <row r="37" spans="1:4" ht="10.15" x14ac:dyDescent="0.2">
      <c r="A37" s="100" t="s">
        <v>570</v>
      </c>
      <c r="B37" s="92" t="s">
        <v>571</v>
      </c>
      <c r="C37" s="99">
        <v>0</v>
      </c>
    </row>
    <row r="38" spans="1:4" ht="10.15" x14ac:dyDescent="0.2">
      <c r="A38" s="85"/>
      <c r="B38" s="88"/>
      <c r="C38" s="89"/>
    </row>
    <row r="39" spans="1:4" ht="10.15" x14ac:dyDescent="0.2">
      <c r="A39" s="90" t="s">
        <v>85</v>
      </c>
      <c r="B39" s="60"/>
      <c r="C39" s="61">
        <f>C5-C7+C30</f>
        <v>24542201.550000001</v>
      </c>
    </row>
    <row r="42" spans="1:4" ht="15" x14ac:dyDescent="0.25">
      <c r="B42" s="103" t="s">
        <v>628</v>
      </c>
      <c r="C42" s="103"/>
      <c r="D42" s="140"/>
    </row>
    <row r="43" spans="1:4" x14ac:dyDescent="0.2">
      <c r="B43" s="31"/>
      <c r="C43" s="31"/>
      <c r="D43" s="31"/>
    </row>
    <row r="44" spans="1:4" x14ac:dyDescent="0.2">
      <c r="B44" s="31"/>
      <c r="C44" s="31"/>
      <c r="D44" s="31"/>
    </row>
    <row r="45" spans="1:4" x14ac:dyDescent="0.2">
      <c r="B45" s="31"/>
      <c r="C45" s="31"/>
      <c r="D45" s="31"/>
    </row>
    <row r="46" spans="1:4" x14ac:dyDescent="0.2">
      <c r="B46" s="31"/>
      <c r="C46" s="31"/>
      <c r="D46" s="31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topLeftCell="A31" workbookViewId="0">
      <selection activeCell="B59" sqref="B59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34.5703125" style="31" customWidth="1"/>
    <col min="4" max="4" width="38.140625" style="31" customWidth="1"/>
    <col min="5" max="5" width="23.7109375" style="31" bestFit="1" customWidth="1"/>
    <col min="6" max="6" width="19.28515625" style="31" customWidth="1"/>
    <col min="7" max="7" width="20.5703125" style="31" customWidth="1"/>
    <col min="8" max="8" width="20.28515625" style="31" customWidth="1"/>
    <col min="9" max="16384" width="9.140625" style="31"/>
  </cols>
  <sheetData>
    <row r="1" spans="1:8" ht="18.95" customHeight="1" x14ac:dyDescent="0.2">
      <c r="A1" s="147" t="s">
        <v>626</v>
      </c>
      <c r="B1" s="163"/>
      <c r="C1" s="163"/>
      <c r="D1" s="163"/>
      <c r="E1" s="163"/>
      <c r="F1" s="163"/>
      <c r="G1" s="29" t="s">
        <v>612</v>
      </c>
      <c r="H1" s="30">
        <v>2022</v>
      </c>
    </row>
    <row r="2" spans="1:8" ht="18.95" customHeight="1" x14ac:dyDescent="0.2">
      <c r="A2" s="147" t="s">
        <v>623</v>
      </c>
      <c r="B2" s="163"/>
      <c r="C2" s="163"/>
      <c r="D2" s="163"/>
      <c r="E2" s="163"/>
      <c r="F2" s="163"/>
      <c r="G2" s="16" t="s">
        <v>617</v>
      </c>
      <c r="H2" s="30" t="str">
        <f>'Notas a los Edos Financieros'!E2</f>
        <v>TRIMESTRAL</v>
      </c>
    </row>
    <row r="3" spans="1:8" ht="18.95" customHeight="1" x14ac:dyDescent="0.2">
      <c r="A3" s="164" t="s">
        <v>627</v>
      </c>
      <c r="B3" s="165"/>
      <c r="C3" s="165"/>
      <c r="D3" s="165"/>
      <c r="E3" s="165"/>
      <c r="F3" s="165"/>
      <c r="G3" s="16" t="s">
        <v>618</v>
      </c>
      <c r="H3" s="30">
        <v>4</v>
      </c>
    </row>
    <row r="4" spans="1:8" ht="10.15" x14ac:dyDescent="0.2">
      <c r="A4" s="32" t="s">
        <v>195</v>
      </c>
      <c r="B4" s="33"/>
      <c r="C4" s="33"/>
      <c r="D4" s="33"/>
      <c r="E4" s="33"/>
      <c r="F4" s="33"/>
      <c r="G4" s="33"/>
      <c r="H4" s="33"/>
    </row>
    <row r="7" spans="1:8" x14ac:dyDescent="0.2">
      <c r="A7" s="34" t="s">
        <v>147</v>
      </c>
      <c r="B7" s="34" t="s">
        <v>492</v>
      </c>
      <c r="C7" s="34" t="s">
        <v>181</v>
      </c>
      <c r="D7" s="34" t="s">
        <v>493</v>
      </c>
      <c r="E7" s="34" t="s">
        <v>494</v>
      </c>
      <c r="F7" s="34" t="s">
        <v>180</v>
      </c>
      <c r="G7" s="34" t="s">
        <v>125</v>
      </c>
      <c r="H7" s="34" t="s">
        <v>183</v>
      </c>
    </row>
    <row r="8" spans="1:8" s="46" customFormat="1" ht="10.15" x14ac:dyDescent="0.2">
      <c r="A8" s="45">
        <v>7000</v>
      </c>
      <c r="B8" s="46" t="s">
        <v>126</v>
      </c>
    </row>
    <row r="9" spans="1:8" ht="10.15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8" ht="10.15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9" si="0">C10+D10+E10</f>
        <v>0</v>
      </c>
    </row>
    <row r="11" spans="1:8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8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8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8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8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8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ht="10.15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ht="10.15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ht="10.15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ht="10.15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ht="10.15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ht="10.15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x14ac:dyDescent="0.2">
      <c r="A35" s="31">
        <v>7710</v>
      </c>
      <c r="B35" s="31" t="s">
        <v>624</v>
      </c>
      <c r="C35" s="36">
        <v>0</v>
      </c>
      <c r="D35" s="36">
        <v>0</v>
      </c>
      <c r="E35" s="36">
        <v>0</v>
      </c>
      <c r="F35" s="36">
        <f t="shared" ref="F35:F36" si="1">C35+D35+E35</f>
        <v>0</v>
      </c>
    </row>
    <row r="36" spans="1:6" x14ac:dyDescent="0.2">
      <c r="A36" s="31">
        <v>7720</v>
      </c>
      <c r="B36" s="31" t="s">
        <v>625</v>
      </c>
      <c r="C36" s="36">
        <v>0</v>
      </c>
      <c r="D36" s="36">
        <v>0</v>
      </c>
      <c r="E36" s="36">
        <v>0</v>
      </c>
      <c r="F36" s="36">
        <f t="shared" si="1"/>
        <v>0</v>
      </c>
    </row>
    <row r="37" spans="1:6" s="46" customFormat="1" ht="10.15" x14ac:dyDescent="0.2">
      <c r="A37" s="45">
        <v>8000</v>
      </c>
      <c r="B37" s="46" t="s">
        <v>98</v>
      </c>
    </row>
    <row r="38" spans="1:6" ht="10.15" x14ac:dyDescent="0.2">
      <c r="A38" s="31">
        <v>8110</v>
      </c>
      <c r="B38" s="31" t="s">
        <v>97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ht="10.15" x14ac:dyDescent="0.2">
      <c r="A39" s="31">
        <v>8120</v>
      </c>
      <c r="B39" s="31" t="s">
        <v>96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ht="10.15" x14ac:dyDescent="0.2">
      <c r="A40" s="31">
        <v>8130</v>
      </c>
      <c r="B40" s="31" t="s">
        <v>95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8140</v>
      </c>
      <c r="B41" s="31" t="s">
        <v>94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8150</v>
      </c>
      <c r="B42" s="31" t="s">
        <v>93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8210</v>
      </c>
      <c r="B43" s="31" t="s">
        <v>92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8220</v>
      </c>
      <c r="B44" s="31" t="s">
        <v>91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8230</v>
      </c>
      <c r="B45" s="31" t="s">
        <v>90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8240</v>
      </c>
      <c r="B46" s="31" t="s">
        <v>89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8250</v>
      </c>
      <c r="B47" s="31" t="s">
        <v>88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8" spans="1:6" x14ac:dyDescent="0.2">
      <c r="A48" s="31">
        <v>8260</v>
      </c>
      <c r="B48" s="31" t="s">
        <v>87</v>
      </c>
      <c r="C48" s="36">
        <v>0</v>
      </c>
      <c r="D48" s="36">
        <v>0</v>
      </c>
      <c r="E48" s="36">
        <v>0</v>
      </c>
      <c r="F48" s="36">
        <f t="shared" si="0"/>
        <v>0</v>
      </c>
    </row>
    <row r="49" spans="1:6" x14ac:dyDescent="0.2">
      <c r="A49" s="31">
        <v>8270</v>
      </c>
      <c r="B49" s="31" t="s">
        <v>86</v>
      </c>
      <c r="C49" s="36">
        <v>0</v>
      </c>
      <c r="D49" s="36">
        <v>0</v>
      </c>
      <c r="E49" s="36">
        <v>0</v>
      </c>
      <c r="F49" s="36">
        <f t="shared" si="0"/>
        <v>0</v>
      </c>
    </row>
    <row r="51" spans="1:6" s="41" customFormat="1" ht="15" x14ac:dyDescent="0.25">
      <c r="B51" s="103" t="s">
        <v>628</v>
      </c>
      <c r="C51" s="103"/>
      <c r="D51" s="140"/>
    </row>
    <row r="52" spans="1:6" s="41" customFormat="1" x14ac:dyDescent="0.2">
      <c r="B52" s="31"/>
      <c r="C52" s="31"/>
      <c r="D52" s="31"/>
    </row>
    <row r="53" spans="1:6" s="41" customFormat="1" x14ac:dyDescent="0.2">
      <c r="B53" s="31"/>
      <c r="C53" s="31"/>
      <c r="D53" s="31"/>
    </row>
    <row r="54" spans="1:6" s="41" customFormat="1" x14ac:dyDescent="0.2">
      <c r="B54" s="31"/>
      <c r="C54" s="31"/>
      <c r="D54" s="31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opLeftCell="A26" zoomScaleNormal="100" zoomScaleSheetLayoutView="100" workbookViewId="0">
      <selection sqref="A1:F35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ht="10.15" x14ac:dyDescent="0.2">
      <c r="A3" s="1"/>
    </row>
    <row r="4" spans="1:8" s="129" customFormat="1" ht="10.15" x14ac:dyDescent="0.2">
      <c r="A4" s="128" t="s">
        <v>34</v>
      </c>
    </row>
    <row r="5" spans="1:8" s="129" customFormat="1" ht="39.950000000000003" customHeight="1" x14ac:dyDescent="0.2">
      <c r="A5" s="166" t="s">
        <v>35</v>
      </c>
      <c r="B5" s="166"/>
      <c r="C5" s="166"/>
      <c r="D5" s="166"/>
      <c r="E5" s="166"/>
      <c r="H5" s="130"/>
    </row>
    <row r="6" spans="1:8" s="129" customFormat="1" ht="10.15" x14ac:dyDescent="0.2">
      <c r="A6" s="131"/>
      <c r="B6" s="131"/>
      <c r="C6" s="131"/>
      <c r="D6" s="131"/>
      <c r="H6" s="130"/>
    </row>
    <row r="7" spans="1:8" s="129" customFormat="1" ht="13.15" x14ac:dyDescent="0.25">
      <c r="A7" s="130" t="s">
        <v>36</v>
      </c>
      <c r="B7" s="130"/>
      <c r="C7" s="130"/>
      <c r="D7" s="130"/>
    </row>
    <row r="8" spans="1:8" s="129" customFormat="1" ht="10.15" x14ac:dyDescent="0.2">
      <c r="A8" s="130"/>
      <c r="B8" s="130"/>
      <c r="C8" s="130"/>
      <c r="D8" s="130"/>
    </row>
    <row r="9" spans="1:8" s="129" customFormat="1" ht="10.15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603</v>
      </c>
      <c r="B10" s="167" t="s">
        <v>37</v>
      </c>
      <c r="C10" s="167"/>
      <c r="D10" s="167"/>
      <c r="E10" s="167"/>
    </row>
    <row r="11" spans="1:8" s="129" customFormat="1" ht="12.95" customHeight="1" x14ac:dyDescent="0.2">
      <c r="A11" s="133" t="s">
        <v>604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605</v>
      </c>
      <c r="B12" s="167" t="s">
        <v>39</v>
      </c>
      <c r="C12" s="167"/>
      <c r="D12" s="167"/>
      <c r="E12" s="167"/>
    </row>
    <row r="13" spans="1:8" s="129" customFormat="1" ht="26.1" customHeight="1" x14ac:dyDescent="0.2">
      <c r="A13" s="133" t="s">
        <v>606</v>
      </c>
      <c r="B13" s="167" t="s">
        <v>40</v>
      </c>
      <c r="C13" s="167"/>
      <c r="D13" s="167"/>
      <c r="E13" s="167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607</v>
      </c>
      <c r="B15" s="134" t="s">
        <v>41</v>
      </c>
    </row>
    <row r="16" spans="1:8" s="129" customFormat="1" ht="12.95" customHeight="1" x14ac:dyDescent="0.2">
      <c r="A16" s="133" t="s">
        <v>608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609</v>
      </c>
    </row>
    <row r="20" spans="1:4" s="129" customFormat="1" ht="12.95" customHeight="1" x14ac:dyDescent="0.2">
      <c r="A20" s="137" t="s">
        <v>610</v>
      </c>
    </row>
    <row r="21" spans="1:4" s="129" customFormat="1" ht="10.15" x14ac:dyDescent="0.2">
      <c r="A21" s="130"/>
    </row>
    <row r="22" spans="1:4" s="129" customFormat="1" x14ac:dyDescent="0.2">
      <c r="A22" s="130" t="s">
        <v>522</v>
      </c>
      <c r="B22" s="130"/>
      <c r="C22" s="130"/>
      <c r="D22" s="130"/>
    </row>
    <row r="23" spans="1:4" s="129" customFormat="1" x14ac:dyDescent="0.2">
      <c r="A23" s="130" t="s">
        <v>523</v>
      </c>
      <c r="B23" s="130"/>
      <c r="C23" s="130"/>
      <c r="D23" s="130"/>
    </row>
    <row r="24" spans="1:4" s="129" customFormat="1" x14ac:dyDescent="0.2">
      <c r="A24" s="130" t="s">
        <v>524</v>
      </c>
      <c r="B24" s="130"/>
      <c r="C24" s="130"/>
      <c r="D24" s="130"/>
    </row>
    <row r="25" spans="1:4" s="129" customFormat="1" ht="10.15" x14ac:dyDescent="0.2">
      <c r="A25" s="130" t="s">
        <v>525</v>
      </c>
      <c r="B25" s="130"/>
      <c r="C25" s="130"/>
      <c r="D25" s="130"/>
    </row>
    <row r="26" spans="1:4" s="129" customFormat="1" ht="10.15" x14ac:dyDescent="0.2">
      <c r="A26" s="130" t="s">
        <v>526</v>
      </c>
      <c r="B26" s="130"/>
      <c r="C26" s="130"/>
      <c r="D26" s="130"/>
    </row>
    <row r="27" spans="1:4" s="129" customFormat="1" ht="10.15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opLeftCell="A147" zoomScale="106" zoomScaleNormal="106" workbookViewId="0">
      <selection activeCell="A155" sqref="A155:XFD161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0.5703125" style="22" customWidth="1"/>
    <col min="6" max="6" width="9.42578125" style="22" customWidth="1"/>
    <col min="7" max="7" width="12.85546875" style="22" customWidth="1"/>
    <col min="8" max="8" width="7.85546875" style="22" customWidth="1"/>
    <col min="9" max="9" width="10.5703125" style="22" customWidth="1"/>
    <col min="10" max="16384" width="9.140625" style="22"/>
  </cols>
  <sheetData>
    <row r="1" spans="1:8" s="18" customFormat="1" ht="18.95" customHeight="1" x14ac:dyDescent="0.3">
      <c r="A1" s="145" t="s">
        <v>626</v>
      </c>
      <c r="B1" s="146"/>
      <c r="C1" s="146"/>
      <c r="D1" s="146"/>
      <c r="E1" s="146"/>
      <c r="F1" s="146"/>
      <c r="G1" s="16" t="s">
        <v>612</v>
      </c>
      <c r="H1" s="27">
        <v>2022</v>
      </c>
    </row>
    <row r="2" spans="1:8" s="18" customFormat="1" ht="18.95" customHeight="1" x14ac:dyDescent="0.25">
      <c r="A2" s="145" t="s">
        <v>616</v>
      </c>
      <c r="B2" s="146"/>
      <c r="C2" s="146"/>
      <c r="D2" s="146"/>
      <c r="E2" s="146"/>
      <c r="F2" s="146"/>
      <c r="G2" s="16" t="s">
        <v>617</v>
      </c>
      <c r="H2" s="27" t="str">
        <f>'Notas a los Edos Financieros'!E2</f>
        <v>TRIMESTRAL</v>
      </c>
    </row>
    <row r="3" spans="1:8" s="18" customFormat="1" ht="18.95" customHeight="1" x14ac:dyDescent="0.3">
      <c r="A3" s="145" t="s">
        <v>627</v>
      </c>
      <c r="B3" s="146"/>
      <c r="C3" s="146"/>
      <c r="D3" s="146"/>
      <c r="E3" s="146"/>
      <c r="F3" s="146"/>
      <c r="G3" s="16" t="s">
        <v>618</v>
      </c>
      <c r="H3" s="27">
        <v>4</v>
      </c>
    </row>
    <row r="4" spans="1:8" ht="10.15" x14ac:dyDescent="0.2">
      <c r="A4" s="20" t="s">
        <v>195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ht="10.15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ht="10.15" x14ac:dyDescent="0.2">
      <c r="A8" s="24">
        <v>1114</v>
      </c>
      <c r="B8" s="22" t="s">
        <v>196</v>
      </c>
      <c r="C8" s="26">
        <v>0</v>
      </c>
    </row>
    <row r="9" spans="1:8" x14ac:dyDescent="0.2">
      <c r="A9" s="24">
        <v>1115</v>
      </c>
      <c r="B9" s="22" t="s">
        <v>197</v>
      </c>
      <c r="C9" s="26">
        <v>0</v>
      </c>
    </row>
    <row r="10" spans="1:8" ht="10.15" x14ac:dyDescent="0.2">
      <c r="A10" s="24">
        <v>1121</v>
      </c>
      <c r="B10" s="22" t="s">
        <v>198</v>
      </c>
      <c r="C10" s="26">
        <v>0</v>
      </c>
    </row>
    <row r="11" spans="1:8" ht="10.15" x14ac:dyDescent="0.2">
      <c r="A11" s="24">
        <v>1211</v>
      </c>
      <c r="B11" s="22" t="s">
        <v>199</v>
      </c>
      <c r="C11" s="26">
        <v>0</v>
      </c>
    </row>
    <row r="13" spans="1:8" ht="10.15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ht="10.15" x14ac:dyDescent="0.2">
      <c r="A14" s="23" t="s">
        <v>147</v>
      </c>
      <c r="B14" s="23" t="s">
        <v>144</v>
      </c>
      <c r="C14" s="23" t="s">
        <v>145</v>
      </c>
      <c r="D14" s="23">
        <v>2021</v>
      </c>
      <c r="E14" s="23">
        <v>2020</v>
      </c>
      <c r="F14" s="23">
        <v>2019</v>
      </c>
      <c r="G14" s="23">
        <v>2018</v>
      </c>
      <c r="H14" s="23" t="s">
        <v>186</v>
      </c>
    </row>
    <row r="15" spans="1:8" ht="10.15" x14ac:dyDescent="0.2">
      <c r="A15" s="24">
        <v>1122</v>
      </c>
      <c r="B15" s="22" t="s">
        <v>200</v>
      </c>
      <c r="C15" s="26">
        <v>18780.900000000001</v>
      </c>
      <c r="D15" s="26">
        <v>15136.21</v>
      </c>
      <c r="E15" s="26">
        <v>14459.8</v>
      </c>
      <c r="F15" s="26">
        <v>13940.53</v>
      </c>
      <c r="G15" s="26">
        <v>14701.26</v>
      </c>
    </row>
    <row r="16" spans="1:8" ht="10.15" x14ac:dyDescent="0.2">
      <c r="A16" s="24">
        <v>1124</v>
      </c>
      <c r="B16" s="22" t="s">
        <v>201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ht="10.15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202</v>
      </c>
      <c r="E19" s="23" t="s">
        <v>203</v>
      </c>
      <c r="F19" s="23" t="s">
        <v>204</v>
      </c>
      <c r="G19" s="23" t="s">
        <v>205</v>
      </c>
      <c r="H19" s="23" t="s">
        <v>206</v>
      </c>
    </row>
    <row r="20" spans="1:8" ht="10.15" x14ac:dyDescent="0.2">
      <c r="A20" s="24">
        <v>1123</v>
      </c>
      <c r="B20" s="22" t="s">
        <v>207</v>
      </c>
      <c r="C20" s="26">
        <v>393672.31</v>
      </c>
      <c r="D20" s="26">
        <v>393672.31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208</v>
      </c>
      <c r="C21" s="26">
        <v>25000</v>
      </c>
      <c r="D21" s="26">
        <v>25000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585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ht="10.15" x14ac:dyDescent="0.2">
      <c r="A23" s="24">
        <v>1129</v>
      </c>
      <c r="B23" s="22" t="s">
        <v>586</v>
      </c>
      <c r="C23" s="26">
        <v>808235.54</v>
      </c>
      <c r="D23" s="26">
        <v>808235.54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209</v>
      </c>
      <c r="C24" s="26">
        <v>189104.01</v>
      </c>
      <c r="D24" s="26">
        <v>189104.01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210</v>
      </c>
      <c r="C25" s="26">
        <v>38895.25</v>
      </c>
      <c r="D25" s="26">
        <v>38895.25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211</v>
      </c>
      <c r="C26" s="26">
        <v>25950.25</v>
      </c>
      <c r="D26" s="26">
        <v>25950.25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212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ht="10.15" x14ac:dyDescent="0.2">
      <c r="A28" s="24">
        <v>1139</v>
      </c>
      <c r="B28" s="22" t="s">
        <v>213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587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214</v>
      </c>
      <c r="G31" s="23" t="s">
        <v>161</v>
      </c>
      <c r="H31" s="23"/>
    </row>
    <row r="32" spans="1:8" ht="10.15" x14ac:dyDescent="0.2">
      <c r="A32" s="24">
        <v>1140</v>
      </c>
      <c r="B32" s="22" t="s">
        <v>215</v>
      </c>
      <c r="C32" s="26">
        <f>SUM(C33:C37)</f>
        <v>0</v>
      </c>
    </row>
    <row r="33" spans="1:8" x14ac:dyDescent="0.2">
      <c r="A33" s="24">
        <v>1141</v>
      </c>
      <c r="B33" s="22" t="s">
        <v>216</v>
      </c>
      <c r="C33" s="26">
        <v>0</v>
      </c>
    </row>
    <row r="34" spans="1:8" x14ac:dyDescent="0.2">
      <c r="A34" s="24">
        <v>1142</v>
      </c>
      <c r="B34" s="22" t="s">
        <v>217</v>
      </c>
      <c r="C34" s="26">
        <v>0</v>
      </c>
    </row>
    <row r="35" spans="1:8" x14ac:dyDescent="0.2">
      <c r="A35" s="24">
        <v>1143</v>
      </c>
      <c r="B35" s="22" t="s">
        <v>218</v>
      </c>
      <c r="C35" s="26">
        <v>0</v>
      </c>
    </row>
    <row r="36" spans="1:8" x14ac:dyDescent="0.2">
      <c r="A36" s="24">
        <v>1144</v>
      </c>
      <c r="B36" s="22" t="s">
        <v>219</v>
      </c>
      <c r="C36" s="26">
        <v>0</v>
      </c>
    </row>
    <row r="37" spans="1:8" x14ac:dyDescent="0.2">
      <c r="A37" s="24">
        <v>1145</v>
      </c>
      <c r="B37" s="22" t="s">
        <v>220</v>
      </c>
      <c r="C37" s="26">
        <v>0</v>
      </c>
    </row>
    <row r="39" spans="1:8" x14ac:dyDescent="0.2">
      <c r="A39" s="21" t="s">
        <v>221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222</v>
      </c>
      <c r="G40" s="23"/>
      <c r="H40" s="23"/>
    </row>
    <row r="41" spans="1:8" x14ac:dyDescent="0.2">
      <c r="A41" s="24">
        <v>1150</v>
      </c>
      <c r="B41" s="22" t="s">
        <v>223</v>
      </c>
      <c r="C41" s="26">
        <f>C42</f>
        <v>-38366.080000000002</v>
      </c>
    </row>
    <row r="42" spans="1:8" x14ac:dyDescent="0.2">
      <c r="A42" s="24">
        <v>1151</v>
      </c>
      <c r="B42" s="22" t="s">
        <v>224</v>
      </c>
      <c r="C42" s="26">
        <v>-38366.080000000002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206</v>
      </c>
      <c r="F45" s="23"/>
      <c r="G45" s="23"/>
      <c r="H45" s="23"/>
    </row>
    <row r="46" spans="1:8" x14ac:dyDescent="0.2">
      <c r="A46" s="24">
        <v>1213</v>
      </c>
      <c r="B46" s="22" t="s">
        <v>225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226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227</v>
      </c>
      <c r="H53" s="23" t="s">
        <v>166</v>
      </c>
      <c r="I53" s="23" t="s">
        <v>228</v>
      </c>
    </row>
    <row r="54" spans="1:9" x14ac:dyDescent="0.2">
      <c r="A54" s="24">
        <v>1230</v>
      </c>
      <c r="B54" s="22" t="s">
        <v>229</v>
      </c>
      <c r="C54" s="26">
        <f>SUM(C55:C61)</f>
        <v>0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230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231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232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233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234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235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236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237</v>
      </c>
      <c r="C62" s="26">
        <f>SUM(C63:C70)</f>
        <v>6949166.0199999996</v>
      </c>
      <c r="D62" s="26">
        <f t="shared" ref="D62:E62" si="0">SUM(D63:D70)</f>
        <v>588509.33000000007</v>
      </c>
      <c r="E62" s="26">
        <f t="shared" si="0"/>
        <v>-3573061.9099999997</v>
      </c>
    </row>
    <row r="63" spans="1:9" x14ac:dyDescent="0.2">
      <c r="A63" s="24">
        <v>1241</v>
      </c>
      <c r="B63" s="22" t="s">
        <v>238</v>
      </c>
      <c r="C63" s="26">
        <v>4114958.25</v>
      </c>
      <c r="D63" s="26">
        <v>375134.26</v>
      </c>
      <c r="E63" s="26">
        <v>-1127932.1599999999</v>
      </c>
    </row>
    <row r="64" spans="1:9" x14ac:dyDescent="0.2">
      <c r="A64" s="24">
        <v>1242</v>
      </c>
      <c r="B64" s="22" t="s">
        <v>239</v>
      </c>
      <c r="C64" s="26">
        <v>78320.13</v>
      </c>
      <c r="D64" s="26">
        <v>13284.59</v>
      </c>
      <c r="E64" s="26">
        <v>-41928.93</v>
      </c>
    </row>
    <row r="65" spans="1:9" x14ac:dyDescent="0.2">
      <c r="A65" s="24">
        <v>1243</v>
      </c>
      <c r="B65" s="22" t="s">
        <v>240</v>
      </c>
      <c r="C65" s="26">
        <v>13585.64</v>
      </c>
      <c r="D65" s="26">
        <v>1699.58</v>
      </c>
      <c r="E65" s="26">
        <v>-7701.26</v>
      </c>
    </row>
    <row r="66" spans="1:9" x14ac:dyDescent="0.2">
      <c r="A66" s="24">
        <v>1244</v>
      </c>
      <c r="B66" s="22" t="s">
        <v>241</v>
      </c>
      <c r="C66" s="26">
        <v>2614180</v>
      </c>
      <c r="D66" s="26">
        <v>190218.68</v>
      </c>
      <c r="E66" s="26">
        <v>-2355172.7000000002</v>
      </c>
    </row>
    <row r="67" spans="1:9" x14ac:dyDescent="0.2">
      <c r="A67" s="24">
        <v>1245</v>
      </c>
      <c r="B67" s="22" t="s">
        <v>242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243</v>
      </c>
      <c r="C68" s="26">
        <v>81722</v>
      </c>
      <c r="D68" s="26">
        <v>8172.22</v>
      </c>
      <c r="E68" s="26">
        <v>-40326.86</v>
      </c>
    </row>
    <row r="69" spans="1:9" x14ac:dyDescent="0.2">
      <c r="A69" s="24">
        <v>1247</v>
      </c>
      <c r="B69" s="22" t="s">
        <v>244</v>
      </c>
      <c r="C69" s="26">
        <v>46400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245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246</v>
      </c>
      <c r="F73" s="23" t="s">
        <v>157</v>
      </c>
      <c r="G73" s="23" t="s">
        <v>227</v>
      </c>
      <c r="H73" s="23" t="s">
        <v>166</v>
      </c>
      <c r="I73" s="23" t="s">
        <v>228</v>
      </c>
    </row>
    <row r="74" spans="1:9" x14ac:dyDescent="0.2">
      <c r="A74" s="24">
        <v>1250</v>
      </c>
      <c r="B74" s="22" t="s">
        <v>247</v>
      </c>
      <c r="C74" s="26">
        <f>SUM(C75:C79)</f>
        <v>50546.16</v>
      </c>
      <c r="D74" s="26">
        <f>SUM(D75:D79)</f>
        <v>3903.52</v>
      </c>
      <c r="E74" s="26">
        <f>SUM(E75:E79)</f>
        <v>25444.74</v>
      </c>
    </row>
    <row r="75" spans="1:9" x14ac:dyDescent="0.2">
      <c r="A75" s="24">
        <v>1251</v>
      </c>
      <c r="B75" s="22" t="s">
        <v>248</v>
      </c>
      <c r="C75" s="26">
        <v>21921.16</v>
      </c>
      <c r="D75" s="26">
        <v>1041.02</v>
      </c>
      <c r="E75" s="26">
        <v>15187.45</v>
      </c>
    </row>
    <row r="76" spans="1:9" x14ac:dyDescent="0.2">
      <c r="A76" s="24">
        <v>1252</v>
      </c>
      <c r="B76" s="22" t="s">
        <v>249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250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251</v>
      </c>
      <c r="C78" s="26">
        <v>28625</v>
      </c>
      <c r="D78" s="26">
        <v>2862.5</v>
      </c>
      <c r="E78" s="26">
        <v>10257.290000000001</v>
      </c>
    </row>
    <row r="79" spans="1:9" x14ac:dyDescent="0.2">
      <c r="A79" s="24">
        <v>1259</v>
      </c>
      <c r="B79" s="22" t="s">
        <v>252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253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254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255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256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257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258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259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260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261</v>
      </c>
      <c r="C90" s="26">
        <f>SUM(C91:C92)</f>
        <v>0</v>
      </c>
    </row>
    <row r="91" spans="1:8" x14ac:dyDescent="0.2">
      <c r="A91" s="24">
        <v>1161</v>
      </c>
      <c r="B91" s="22" t="s">
        <v>262</v>
      </c>
      <c r="C91" s="26">
        <v>0</v>
      </c>
    </row>
    <row r="92" spans="1:8" x14ac:dyDescent="0.2">
      <c r="A92" s="24">
        <v>1162</v>
      </c>
      <c r="B92" s="22" t="s">
        <v>263</v>
      </c>
      <c r="C92" s="26">
        <v>0</v>
      </c>
    </row>
    <row r="94" spans="1:8" x14ac:dyDescent="0.2">
      <c r="A94" s="21" t="s">
        <v>588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206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597</v>
      </c>
      <c r="C96" s="26">
        <f>SUM(C97:C100)</f>
        <v>0</v>
      </c>
    </row>
    <row r="97" spans="1:8" x14ac:dyDescent="0.2">
      <c r="A97" s="24">
        <v>1191</v>
      </c>
      <c r="B97" s="22" t="s">
        <v>589</v>
      </c>
      <c r="C97" s="26">
        <v>0</v>
      </c>
    </row>
    <row r="98" spans="1:8" x14ac:dyDescent="0.2">
      <c r="A98" s="24">
        <v>1192</v>
      </c>
      <c r="B98" s="22" t="s">
        <v>590</v>
      </c>
      <c r="C98" s="26">
        <v>0</v>
      </c>
    </row>
    <row r="99" spans="1:8" x14ac:dyDescent="0.2">
      <c r="A99" s="24">
        <v>1193</v>
      </c>
      <c r="B99" s="22" t="s">
        <v>591</v>
      </c>
      <c r="C99" s="26">
        <v>0</v>
      </c>
    </row>
    <row r="100" spans="1:8" x14ac:dyDescent="0.2">
      <c r="A100" s="24">
        <v>1194</v>
      </c>
      <c r="B100" s="22" t="s">
        <v>592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206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264</v>
      </c>
      <c r="C103" s="26">
        <f>SUM(C104:C106)</f>
        <v>0</v>
      </c>
    </row>
    <row r="104" spans="1:8" x14ac:dyDescent="0.2">
      <c r="A104" s="24">
        <v>1291</v>
      </c>
      <c r="B104" s="22" t="s">
        <v>265</v>
      </c>
      <c r="C104" s="26">
        <v>0</v>
      </c>
    </row>
    <row r="105" spans="1:8" x14ac:dyDescent="0.2">
      <c r="A105" s="24">
        <v>1292</v>
      </c>
      <c r="B105" s="22" t="s">
        <v>266</v>
      </c>
      <c r="C105" s="26">
        <v>0</v>
      </c>
    </row>
    <row r="106" spans="1:8" x14ac:dyDescent="0.2">
      <c r="A106" s="24">
        <v>1293</v>
      </c>
      <c r="B106" s="22" t="s">
        <v>267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202</v>
      </c>
      <c r="E109" s="23" t="s">
        <v>203</v>
      </c>
      <c r="F109" s="23" t="s">
        <v>204</v>
      </c>
      <c r="G109" s="23" t="s">
        <v>268</v>
      </c>
      <c r="H109" s="23" t="s">
        <v>269</v>
      </c>
    </row>
    <row r="110" spans="1:8" x14ac:dyDescent="0.2">
      <c r="A110" s="24">
        <v>2110</v>
      </c>
      <c r="B110" s="22" t="s">
        <v>270</v>
      </c>
      <c r="C110" s="26">
        <f>SUM(C111:C119)</f>
        <v>2654477.3199999998</v>
      </c>
      <c r="D110" s="26">
        <f>SUM(D111:D119)</f>
        <v>2654477.3199999998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271</v>
      </c>
      <c r="C111" s="26">
        <v>-49763.71</v>
      </c>
      <c r="D111" s="26">
        <f>C111</f>
        <v>-49763.71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272</v>
      </c>
      <c r="C112" s="26">
        <v>721174.55</v>
      </c>
      <c r="D112" s="26">
        <f t="shared" ref="D112:D119" si="1">C112</f>
        <v>721174.55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273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274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275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276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277</v>
      </c>
      <c r="C117" s="26">
        <v>1150382.6499999999</v>
      </c>
      <c r="D117" s="26">
        <f t="shared" si="1"/>
        <v>1150382.6499999999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278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279</v>
      </c>
      <c r="C119" s="26">
        <v>832683.83</v>
      </c>
      <c r="D119" s="26">
        <f t="shared" si="1"/>
        <v>832683.83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280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281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282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283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206</v>
      </c>
      <c r="F126" s="23"/>
      <c r="G126" s="23"/>
      <c r="H126" s="23"/>
    </row>
    <row r="127" spans="1:8" x14ac:dyDescent="0.2">
      <c r="A127" s="24">
        <v>2160</v>
      </c>
      <c r="B127" s="22" t="s">
        <v>284</v>
      </c>
      <c r="C127" s="26">
        <f>SUM(C128:C133)</f>
        <v>0</v>
      </c>
    </row>
    <row r="128" spans="1:8" x14ac:dyDescent="0.2">
      <c r="A128" s="24">
        <v>2161</v>
      </c>
      <c r="B128" s="22" t="s">
        <v>285</v>
      </c>
      <c r="C128" s="26">
        <v>0</v>
      </c>
    </row>
    <row r="129" spans="1:8" x14ac:dyDescent="0.2">
      <c r="A129" s="24">
        <v>2162</v>
      </c>
      <c r="B129" s="22" t="s">
        <v>286</v>
      </c>
      <c r="C129" s="26">
        <v>0</v>
      </c>
    </row>
    <row r="130" spans="1:8" x14ac:dyDescent="0.2">
      <c r="A130" s="24">
        <v>2163</v>
      </c>
      <c r="B130" s="22" t="s">
        <v>287</v>
      </c>
      <c r="C130" s="26">
        <v>0</v>
      </c>
    </row>
    <row r="131" spans="1:8" x14ac:dyDescent="0.2">
      <c r="A131" s="24">
        <v>2164</v>
      </c>
      <c r="B131" s="22" t="s">
        <v>288</v>
      </c>
      <c r="C131" s="26">
        <v>0</v>
      </c>
    </row>
    <row r="132" spans="1:8" x14ac:dyDescent="0.2">
      <c r="A132" s="24">
        <v>2165</v>
      </c>
      <c r="B132" s="22" t="s">
        <v>289</v>
      </c>
      <c r="C132" s="26">
        <v>0</v>
      </c>
    </row>
    <row r="133" spans="1:8" x14ac:dyDescent="0.2">
      <c r="A133" s="24">
        <v>2166</v>
      </c>
      <c r="B133" s="22" t="s">
        <v>290</v>
      </c>
      <c r="C133" s="26">
        <v>0</v>
      </c>
    </row>
    <row r="134" spans="1:8" x14ac:dyDescent="0.2">
      <c r="A134" s="24">
        <v>2250</v>
      </c>
      <c r="B134" s="22" t="s">
        <v>291</v>
      </c>
      <c r="C134" s="26">
        <f>SUM(C135:C140)</f>
        <v>0</v>
      </c>
    </row>
    <row r="135" spans="1:8" x14ac:dyDescent="0.2">
      <c r="A135" s="24">
        <v>2251</v>
      </c>
      <c r="B135" s="22" t="s">
        <v>292</v>
      </c>
      <c r="C135" s="26">
        <v>0</v>
      </c>
    </row>
    <row r="136" spans="1:8" x14ac:dyDescent="0.2">
      <c r="A136" s="24">
        <v>2252</v>
      </c>
      <c r="B136" s="22" t="s">
        <v>293</v>
      </c>
      <c r="C136" s="26">
        <v>0</v>
      </c>
    </row>
    <row r="137" spans="1:8" x14ac:dyDescent="0.2">
      <c r="A137" s="24">
        <v>2253</v>
      </c>
      <c r="B137" s="22" t="s">
        <v>294</v>
      </c>
      <c r="C137" s="26">
        <v>0</v>
      </c>
    </row>
    <row r="138" spans="1:8" x14ac:dyDescent="0.2">
      <c r="A138" s="24">
        <v>2254</v>
      </c>
      <c r="B138" s="22" t="s">
        <v>295</v>
      </c>
      <c r="C138" s="26">
        <v>0</v>
      </c>
    </row>
    <row r="139" spans="1:8" x14ac:dyDescent="0.2">
      <c r="A139" s="24">
        <v>2255</v>
      </c>
      <c r="B139" s="22" t="s">
        <v>296</v>
      </c>
      <c r="C139" s="26">
        <v>0</v>
      </c>
    </row>
    <row r="140" spans="1:8" x14ac:dyDescent="0.2">
      <c r="A140" s="24">
        <v>2256</v>
      </c>
      <c r="B140" s="22" t="s">
        <v>297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206</v>
      </c>
      <c r="F143" s="25"/>
      <c r="G143" s="25"/>
      <c r="H143" s="25"/>
    </row>
    <row r="144" spans="1:8" x14ac:dyDescent="0.2">
      <c r="A144" s="24">
        <v>2159</v>
      </c>
      <c r="B144" s="22" t="s">
        <v>298</v>
      </c>
      <c r="C144" s="26">
        <v>0</v>
      </c>
    </row>
    <row r="145" spans="1:8" x14ac:dyDescent="0.2">
      <c r="A145" s="24">
        <v>2199</v>
      </c>
      <c r="B145" s="22" t="s">
        <v>299</v>
      </c>
      <c r="C145" s="26">
        <v>0</v>
      </c>
    </row>
    <row r="146" spans="1:8" x14ac:dyDescent="0.2">
      <c r="A146" s="24">
        <v>2240</v>
      </c>
      <c r="B146" s="22" t="s">
        <v>300</v>
      </c>
      <c r="C146" s="26">
        <f>SUM(C147:C149)</f>
        <v>0</v>
      </c>
    </row>
    <row r="147" spans="1:8" x14ac:dyDescent="0.2">
      <c r="A147" s="24">
        <v>2241</v>
      </c>
      <c r="B147" s="22" t="s">
        <v>301</v>
      </c>
      <c r="C147" s="26">
        <v>0</v>
      </c>
    </row>
    <row r="148" spans="1:8" x14ac:dyDescent="0.2">
      <c r="A148" s="24">
        <v>2242</v>
      </c>
      <c r="B148" s="22" t="s">
        <v>302</v>
      </c>
      <c r="C148" s="26">
        <v>0</v>
      </c>
    </row>
    <row r="149" spans="1:8" x14ac:dyDescent="0.2">
      <c r="A149" s="24">
        <v>2249</v>
      </c>
      <c r="B149" s="22" t="s">
        <v>303</v>
      </c>
      <c r="C149" s="26">
        <v>0</v>
      </c>
    </row>
    <row r="151" spans="1:8" s="139" customFormat="1" ht="15" x14ac:dyDescent="0.25">
      <c r="B151" s="103" t="s">
        <v>628</v>
      </c>
      <c r="C151" s="103"/>
      <c r="D151" s="140"/>
      <c r="E151" s="141"/>
      <c r="F151" s="140"/>
      <c r="G151" s="140"/>
      <c r="H151" s="140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54" activePane="bottomLeft" state="frozen"/>
      <selection activeCell="A14" sqref="A14:B14"/>
      <selection pane="bottomLeft" sqref="A1:B6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189</v>
      </c>
      <c r="B2" s="108" t="s">
        <v>51</v>
      </c>
    </row>
    <row r="3" spans="1:2" ht="10.15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ht="10.15" x14ac:dyDescent="0.2">
      <c r="A8" s="113"/>
    </row>
    <row r="9" spans="1:2" ht="15" customHeight="1" x14ac:dyDescent="0.2">
      <c r="A9" s="111" t="s">
        <v>3</v>
      </c>
      <c r="B9" s="112" t="s">
        <v>598</v>
      </c>
    </row>
    <row r="10" spans="1:2" ht="15" customHeight="1" x14ac:dyDescent="0.2">
      <c r="A10" s="113"/>
      <c r="B10" s="112" t="s">
        <v>599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ht="10.15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ht="10.15" x14ac:dyDescent="0.2">
      <c r="A20" s="113"/>
    </row>
    <row r="21" spans="1:2" ht="15" customHeight="1" x14ac:dyDescent="0.2">
      <c r="A21" s="111" t="s">
        <v>134</v>
      </c>
      <c r="B21" s="1" t="s">
        <v>187</v>
      </c>
    </row>
    <row r="22" spans="1:2" ht="15" customHeight="1" x14ac:dyDescent="0.2">
      <c r="A22" s="113"/>
      <c r="B22" s="117" t="s">
        <v>188</v>
      </c>
    </row>
    <row r="23" spans="1:2" ht="10.15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ht="10.15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ht="10.15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190</v>
      </c>
    </row>
    <row r="39" spans="1:2" ht="15" customHeight="1" x14ac:dyDescent="0.2">
      <c r="A39" s="113"/>
      <c r="B39" s="112" t="s">
        <v>191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192</v>
      </c>
    </row>
    <row r="46" spans="1:2" ht="15" customHeight="1" x14ac:dyDescent="0.2">
      <c r="A46" s="113"/>
      <c r="B46" s="112" t="s">
        <v>193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3"/>
  <sheetViews>
    <sheetView topLeftCell="A205" zoomScaleNormal="100" workbookViewId="0">
      <selection activeCell="A229" sqref="A229:XFD232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3" width="33.42578125" style="22" customWidth="1"/>
    <col min="4" max="4" width="41.140625" style="22" customWidth="1"/>
    <col min="5" max="5" width="34.7109375" style="22" customWidth="1"/>
    <col min="6" max="16384" width="9.140625" style="22"/>
  </cols>
  <sheetData>
    <row r="1" spans="1:5" s="28" customFormat="1" ht="18.95" customHeight="1" x14ac:dyDescent="0.3">
      <c r="A1" s="143" t="s">
        <v>626</v>
      </c>
      <c r="B1" s="143"/>
      <c r="C1" s="143"/>
      <c r="D1" s="16" t="s">
        <v>612</v>
      </c>
      <c r="E1" s="27">
        <v>2022</v>
      </c>
    </row>
    <row r="2" spans="1:5" s="18" customFormat="1" ht="18.95" customHeight="1" x14ac:dyDescent="0.3">
      <c r="A2" s="143" t="s">
        <v>619</v>
      </c>
      <c r="B2" s="143"/>
      <c r="C2" s="143"/>
      <c r="D2" s="16" t="s">
        <v>617</v>
      </c>
      <c r="E2" s="27" t="str">
        <f>'Notas a los Edos Financieros'!E2</f>
        <v>TRIMESTRAL</v>
      </c>
    </row>
    <row r="3" spans="1:5" s="18" customFormat="1" ht="18.95" customHeight="1" x14ac:dyDescent="0.3">
      <c r="A3" s="143" t="s">
        <v>627</v>
      </c>
      <c r="B3" s="143"/>
      <c r="C3" s="143"/>
      <c r="D3" s="16" t="s">
        <v>618</v>
      </c>
      <c r="E3" s="27">
        <v>4</v>
      </c>
    </row>
    <row r="4" spans="1:5" ht="10.15" x14ac:dyDescent="0.2">
      <c r="A4" s="20" t="s">
        <v>195</v>
      </c>
      <c r="B4" s="21"/>
      <c r="C4" s="21"/>
      <c r="D4" s="21"/>
      <c r="E4" s="21"/>
    </row>
    <row r="6" spans="1:5" ht="10.15" x14ac:dyDescent="0.2">
      <c r="A6" s="106" t="s">
        <v>577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304</v>
      </c>
      <c r="E7" s="50"/>
    </row>
    <row r="8" spans="1:5" ht="10.15" x14ac:dyDescent="0.2">
      <c r="A8" s="52">
        <v>4100</v>
      </c>
      <c r="B8" s="53" t="s">
        <v>305</v>
      </c>
      <c r="C8" s="57">
        <f>SUM(C9+C19+C25+C28+C34+C37+C46)</f>
        <v>1816070.43</v>
      </c>
      <c r="D8" s="102"/>
      <c r="E8" s="51"/>
    </row>
    <row r="9" spans="1:5" ht="10.15" x14ac:dyDescent="0.2">
      <c r="A9" s="52">
        <v>4110</v>
      </c>
      <c r="B9" s="53" t="s">
        <v>306</v>
      </c>
      <c r="C9" s="57">
        <f>SUM(C10:C18)</f>
        <v>0</v>
      </c>
      <c r="D9" s="102"/>
      <c r="E9" s="51"/>
    </row>
    <row r="10" spans="1:5" ht="10.15" x14ac:dyDescent="0.2">
      <c r="A10" s="52">
        <v>4111</v>
      </c>
      <c r="B10" s="53" t="s">
        <v>307</v>
      </c>
      <c r="C10" s="57">
        <v>0</v>
      </c>
      <c r="D10" s="102"/>
      <c r="E10" s="51"/>
    </row>
    <row r="11" spans="1:5" ht="10.15" x14ac:dyDescent="0.2">
      <c r="A11" s="52">
        <v>4112</v>
      </c>
      <c r="B11" s="53" t="s">
        <v>308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309</v>
      </c>
      <c r="C12" s="57">
        <v>0</v>
      </c>
      <c r="D12" s="102"/>
      <c r="E12" s="51"/>
    </row>
    <row r="13" spans="1:5" ht="10.15" x14ac:dyDescent="0.2">
      <c r="A13" s="52">
        <v>4114</v>
      </c>
      <c r="B13" s="53" t="s">
        <v>310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311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312</v>
      </c>
      <c r="C15" s="57">
        <v>0</v>
      </c>
      <c r="D15" s="102"/>
      <c r="E15" s="51"/>
    </row>
    <row r="16" spans="1:5" ht="10.15" x14ac:dyDescent="0.2">
      <c r="A16" s="52">
        <v>4117</v>
      </c>
      <c r="B16" s="53" t="s">
        <v>313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495</v>
      </c>
      <c r="C17" s="57">
        <v>0</v>
      </c>
      <c r="D17" s="102"/>
      <c r="E17" s="51"/>
    </row>
    <row r="18" spans="1:5" ht="10.15" x14ac:dyDescent="0.2">
      <c r="A18" s="52">
        <v>4119</v>
      </c>
      <c r="B18" s="53" t="s">
        <v>314</v>
      </c>
      <c r="C18" s="57">
        <v>0</v>
      </c>
      <c r="D18" s="102"/>
      <c r="E18" s="51"/>
    </row>
    <row r="19" spans="1:5" ht="10.15" x14ac:dyDescent="0.2">
      <c r="A19" s="52">
        <v>4120</v>
      </c>
      <c r="B19" s="53" t="s">
        <v>315</v>
      </c>
      <c r="C19" s="57">
        <f>SUM(C20:C24)</f>
        <v>0</v>
      </c>
      <c r="D19" s="102"/>
      <c r="E19" s="51"/>
    </row>
    <row r="20" spans="1:5" ht="10.15" x14ac:dyDescent="0.2">
      <c r="A20" s="52">
        <v>4121</v>
      </c>
      <c r="B20" s="53" t="s">
        <v>316</v>
      </c>
      <c r="C20" s="57">
        <v>0</v>
      </c>
      <c r="D20" s="102"/>
      <c r="E20" s="51"/>
    </row>
    <row r="21" spans="1:5" ht="10.15" x14ac:dyDescent="0.2">
      <c r="A21" s="52">
        <v>4122</v>
      </c>
      <c r="B21" s="53" t="s">
        <v>496</v>
      </c>
      <c r="C21" s="57">
        <v>0</v>
      </c>
      <c r="D21" s="102"/>
      <c r="E21" s="51"/>
    </row>
    <row r="22" spans="1:5" ht="10.15" x14ac:dyDescent="0.2">
      <c r="A22" s="52">
        <v>4123</v>
      </c>
      <c r="B22" s="53" t="s">
        <v>317</v>
      </c>
      <c r="C22" s="57">
        <v>0</v>
      </c>
      <c r="D22" s="102"/>
      <c r="E22" s="51"/>
    </row>
    <row r="23" spans="1:5" ht="10.15" x14ac:dyDescent="0.2">
      <c r="A23" s="52">
        <v>4124</v>
      </c>
      <c r="B23" s="53" t="s">
        <v>318</v>
      </c>
      <c r="C23" s="57">
        <v>0</v>
      </c>
      <c r="D23" s="102"/>
      <c r="E23" s="51"/>
    </row>
    <row r="24" spans="1:5" ht="10.15" x14ac:dyDescent="0.2">
      <c r="A24" s="52">
        <v>4129</v>
      </c>
      <c r="B24" s="53" t="s">
        <v>319</v>
      </c>
      <c r="C24" s="57">
        <v>0</v>
      </c>
      <c r="D24" s="102"/>
      <c r="E24" s="51"/>
    </row>
    <row r="25" spans="1:5" ht="10.15" x14ac:dyDescent="0.2">
      <c r="A25" s="52">
        <v>4130</v>
      </c>
      <c r="B25" s="53" t="s">
        <v>320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321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497</v>
      </c>
      <c r="C27" s="57">
        <v>0</v>
      </c>
      <c r="D27" s="102"/>
      <c r="E27" s="51"/>
    </row>
    <row r="28" spans="1:5" ht="10.15" x14ac:dyDescent="0.2">
      <c r="A28" s="52">
        <v>4140</v>
      </c>
      <c r="B28" s="53" t="s">
        <v>322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323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324</v>
      </c>
      <c r="C30" s="57">
        <v>0</v>
      </c>
      <c r="D30" s="102"/>
      <c r="E30" s="51"/>
    </row>
    <row r="31" spans="1:5" ht="10.15" x14ac:dyDescent="0.2">
      <c r="A31" s="52">
        <v>4144</v>
      </c>
      <c r="B31" s="53" t="s">
        <v>325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498</v>
      </c>
      <c r="C32" s="57">
        <v>0</v>
      </c>
      <c r="D32" s="102"/>
      <c r="E32" s="51"/>
    </row>
    <row r="33" spans="1:5" ht="10.15" x14ac:dyDescent="0.2">
      <c r="A33" s="52">
        <v>4149</v>
      </c>
      <c r="B33" s="53" t="s">
        <v>326</v>
      </c>
      <c r="C33" s="57">
        <v>0</v>
      </c>
      <c r="D33" s="102"/>
      <c r="E33" s="51"/>
    </row>
    <row r="34" spans="1:5" ht="10.15" x14ac:dyDescent="0.2">
      <c r="A34" s="52">
        <v>4150</v>
      </c>
      <c r="B34" s="53" t="s">
        <v>499</v>
      </c>
      <c r="C34" s="57">
        <f>SUM(C35:C36)</f>
        <v>0</v>
      </c>
      <c r="D34" s="102"/>
      <c r="E34" s="51"/>
    </row>
    <row r="35" spans="1:5" ht="10.15" x14ac:dyDescent="0.2">
      <c r="A35" s="52">
        <v>4151</v>
      </c>
      <c r="B35" s="53" t="s">
        <v>499</v>
      </c>
      <c r="C35" s="57">
        <v>0</v>
      </c>
      <c r="D35" s="102"/>
      <c r="E35" s="51"/>
    </row>
    <row r="36" spans="1:5" ht="22.5" x14ac:dyDescent="0.2">
      <c r="A36" s="52">
        <v>4154</v>
      </c>
      <c r="B36" s="54" t="s">
        <v>500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501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327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328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329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330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331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502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332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333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503</v>
      </c>
      <c r="C46" s="57">
        <f>SUM(C47:C54)</f>
        <v>1816070.43</v>
      </c>
      <c r="D46" s="102"/>
      <c r="E46" s="51"/>
    </row>
    <row r="47" spans="1:5" x14ac:dyDescent="0.2">
      <c r="A47" s="52">
        <v>4171</v>
      </c>
      <c r="B47" s="55" t="s">
        <v>504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505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506</v>
      </c>
      <c r="C49" s="57">
        <v>1816070.43</v>
      </c>
      <c r="D49" s="102"/>
      <c r="E49" s="51"/>
    </row>
    <row r="50" spans="1:5" ht="22.5" x14ac:dyDescent="0.2">
      <c r="A50" s="52">
        <v>4174</v>
      </c>
      <c r="B50" s="54" t="s">
        <v>507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508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509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510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511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576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304</v>
      </c>
      <c r="E57" s="50"/>
    </row>
    <row r="58" spans="1:5" ht="33.75" x14ac:dyDescent="0.2">
      <c r="A58" s="52">
        <v>4200</v>
      </c>
      <c r="B58" s="54" t="s">
        <v>512</v>
      </c>
      <c r="C58" s="57">
        <f>+C59+C65</f>
        <v>22004999.960000001</v>
      </c>
      <c r="D58" s="102"/>
      <c r="E58" s="51"/>
    </row>
    <row r="59" spans="1:5" ht="22.5" x14ac:dyDescent="0.2">
      <c r="A59" s="52">
        <v>4210</v>
      </c>
      <c r="B59" s="54" t="s">
        <v>513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334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335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336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514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515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337</v>
      </c>
      <c r="C65" s="57">
        <f>SUM(C66:C69)</f>
        <v>22004999.960000001</v>
      </c>
      <c r="D65" s="102"/>
      <c r="E65" s="51"/>
    </row>
    <row r="66" spans="1:5" x14ac:dyDescent="0.2">
      <c r="A66" s="52">
        <v>4221</v>
      </c>
      <c r="B66" s="53" t="s">
        <v>338</v>
      </c>
      <c r="C66" s="57">
        <v>22004999.960000001</v>
      </c>
      <c r="D66" s="102"/>
      <c r="E66" s="51"/>
    </row>
    <row r="67" spans="1:5" x14ac:dyDescent="0.2">
      <c r="A67" s="52">
        <v>4223</v>
      </c>
      <c r="B67" s="53" t="s">
        <v>339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341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516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584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206</v>
      </c>
    </row>
    <row r="73" spans="1:5" x14ac:dyDescent="0.2">
      <c r="A73" s="56">
        <v>4300</v>
      </c>
      <c r="B73" s="53" t="s">
        <v>342</v>
      </c>
      <c r="C73" s="57">
        <f>C74+C77+C83+C85+C87</f>
        <v>351067.5</v>
      </c>
      <c r="D73" s="58"/>
      <c r="E73" s="58"/>
    </row>
    <row r="74" spans="1:5" x14ac:dyDescent="0.2">
      <c r="A74" s="56">
        <v>4310</v>
      </c>
      <c r="B74" s="53" t="s">
        <v>343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517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344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345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346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347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348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349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350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351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351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352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352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353</v>
      </c>
      <c r="C87" s="57">
        <f>SUM(C88:C94)</f>
        <v>351067.5</v>
      </c>
      <c r="D87" s="58"/>
      <c r="E87" s="58"/>
    </row>
    <row r="88" spans="1:5" x14ac:dyDescent="0.2">
      <c r="A88" s="56">
        <v>4392</v>
      </c>
      <c r="B88" s="53" t="s">
        <v>354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518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355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356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357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519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353</v>
      </c>
      <c r="C94" s="57">
        <v>351067.5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578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358</v>
      </c>
      <c r="E98" s="50" t="s">
        <v>206</v>
      </c>
    </row>
    <row r="99" spans="1:5" x14ac:dyDescent="0.2">
      <c r="A99" s="56">
        <v>5000</v>
      </c>
      <c r="B99" s="53" t="s">
        <v>359</v>
      </c>
      <c r="C99" s="57">
        <f>C100+C128+C161+C171+C186+C219</f>
        <v>24542201.550000001</v>
      </c>
      <c r="D99" s="59">
        <v>1</v>
      </c>
      <c r="E99" s="58"/>
    </row>
    <row r="100" spans="1:5" x14ac:dyDescent="0.2">
      <c r="A100" s="56">
        <v>5100</v>
      </c>
      <c r="B100" s="53" t="s">
        <v>360</v>
      </c>
      <c r="C100" s="57">
        <f>C101+C108+C118</f>
        <v>21565381.260000002</v>
      </c>
      <c r="D100" s="59">
        <f>C100/$C$99</f>
        <v>0.87870606131502493</v>
      </c>
      <c r="E100" s="58"/>
    </row>
    <row r="101" spans="1:5" x14ac:dyDescent="0.2">
      <c r="A101" s="56">
        <v>5110</v>
      </c>
      <c r="B101" s="53" t="s">
        <v>361</v>
      </c>
      <c r="C101" s="57">
        <f>SUM(C102:C107)</f>
        <v>17677696.880000003</v>
      </c>
      <c r="D101" s="59">
        <f t="shared" ref="D101:D164" si="0">C101/$C$99</f>
        <v>0.72029792616547073</v>
      </c>
      <c r="E101" s="58"/>
    </row>
    <row r="102" spans="1:5" x14ac:dyDescent="0.2">
      <c r="A102" s="56">
        <v>5111</v>
      </c>
      <c r="B102" s="53" t="s">
        <v>362</v>
      </c>
      <c r="C102" s="57">
        <v>10814223.08</v>
      </c>
      <c r="D102" s="59">
        <f t="shared" si="0"/>
        <v>0.4406378563051121</v>
      </c>
      <c r="E102" s="58"/>
    </row>
    <row r="103" spans="1:5" x14ac:dyDescent="0.2">
      <c r="A103" s="56">
        <v>5112</v>
      </c>
      <c r="B103" s="53" t="s">
        <v>363</v>
      </c>
      <c r="C103" s="57">
        <v>0</v>
      </c>
      <c r="D103" s="59">
        <f t="shared" si="0"/>
        <v>0</v>
      </c>
      <c r="E103" s="58"/>
    </row>
    <row r="104" spans="1:5" x14ac:dyDescent="0.2">
      <c r="A104" s="56">
        <v>5113</v>
      </c>
      <c r="B104" s="53" t="s">
        <v>364</v>
      </c>
      <c r="C104" s="57">
        <v>1606021.98</v>
      </c>
      <c r="D104" s="59">
        <f t="shared" si="0"/>
        <v>6.5439197731631371E-2</v>
      </c>
      <c r="E104" s="58"/>
    </row>
    <row r="105" spans="1:5" x14ac:dyDescent="0.2">
      <c r="A105" s="56">
        <v>5114</v>
      </c>
      <c r="B105" s="53" t="s">
        <v>365</v>
      </c>
      <c r="C105" s="57">
        <v>2741197.08</v>
      </c>
      <c r="D105" s="59">
        <f t="shared" si="0"/>
        <v>0.1116932021935905</v>
      </c>
      <c r="E105" s="58"/>
    </row>
    <row r="106" spans="1:5" x14ac:dyDescent="0.2">
      <c r="A106" s="56">
        <v>5115</v>
      </c>
      <c r="B106" s="53" t="s">
        <v>366</v>
      </c>
      <c r="C106" s="57">
        <v>554656.31000000006</v>
      </c>
      <c r="D106" s="59">
        <f t="shared" si="0"/>
        <v>2.2600104105167371E-2</v>
      </c>
      <c r="E106" s="58"/>
    </row>
    <row r="107" spans="1:5" x14ac:dyDescent="0.2">
      <c r="A107" s="56">
        <v>5116</v>
      </c>
      <c r="B107" s="53" t="s">
        <v>367</v>
      </c>
      <c r="C107" s="57">
        <v>1961598.43</v>
      </c>
      <c r="D107" s="59">
        <f t="shared" si="0"/>
        <v>7.9927565829969308E-2</v>
      </c>
      <c r="E107" s="58"/>
    </row>
    <row r="108" spans="1:5" x14ac:dyDescent="0.2">
      <c r="A108" s="56">
        <v>5120</v>
      </c>
      <c r="B108" s="53" t="s">
        <v>368</v>
      </c>
      <c r="C108" s="57">
        <f>SUM(C109:C117)</f>
        <v>1298418.74</v>
      </c>
      <c r="D108" s="59">
        <f t="shared" si="0"/>
        <v>5.2905552802780233E-2</v>
      </c>
      <c r="E108" s="58"/>
    </row>
    <row r="109" spans="1:5" x14ac:dyDescent="0.2">
      <c r="A109" s="56">
        <v>5121</v>
      </c>
      <c r="B109" s="53" t="s">
        <v>369</v>
      </c>
      <c r="C109" s="57">
        <v>333389.21999999997</v>
      </c>
      <c r="D109" s="59">
        <f t="shared" si="0"/>
        <v>1.3584324100703996E-2</v>
      </c>
      <c r="E109" s="58"/>
    </row>
    <row r="110" spans="1:5" x14ac:dyDescent="0.2">
      <c r="A110" s="56">
        <v>5122</v>
      </c>
      <c r="B110" s="53" t="s">
        <v>370</v>
      </c>
      <c r="C110" s="57">
        <v>244589.32</v>
      </c>
      <c r="D110" s="59">
        <f t="shared" si="0"/>
        <v>9.9660708719100221E-3</v>
      </c>
      <c r="E110" s="58"/>
    </row>
    <row r="111" spans="1:5" x14ac:dyDescent="0.2">
      <c r="A111" s="56">
        <v>5123</v>
      </c>
      <c r="B111" s="53" t="s">
        <v>371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372</v>
      </c>
      <c r="C112" s="57">
        <v>10089.299999999999</v>
      </c>
      <c r="D112" s="59">
        <f t="shared" si="0"/>
        <v>4.1110003841525775E-4</v>
      </c>
      <c r="E112" s="58"/>
    </row>
    <row r="113" spans="1:5" x14ac:dyDescent="0.2">
      <c r="A113" s="56">
        <v>5125</v>
      </c>
      <c r="B113" s="53" t="s">
        <v>373</v>
      </c>
      <c r="C113" s="57">
        <v>0</v>
      </c>
      <c r="D113" s="59">
        <f t="shared" si="0"/>
        <v>0</v>
      </c>
      <c r="E113" s="58"/>
    </row>
    <row r="114" spans="1:5" x14ac:dyDescent="0.2">
      <c r="A114" s="56">
        <v>5126</v>
      </c>
      <c r="B114" s="53" t="s">
        <v>374</v>
      </c>
      <c r="C114" s="57">
        <v>510575.78</v>
      </c>
      <c r="D114" s="59">
        <f t="shared" si="0"/>
        <v>2.0803992623066044E-2</v>
      </c>
      <c r="E114" s="58"/>
    </row>
    <row r="115" spans="1:5" x14ac:dyDescent="0.2">
      <c r="A115" s="56">
        <v>5127</v>
      </c>
      <c r="B115" s="53" t="s">
        <v>375</v>
      </c>
      <c r="C115" s="57">
        <v>152798.68</v>
      </c>
      <c r="D115" s="59">
        <f t="shared" si="0"/>
        <v>6.2259565299674592E-3</v>
      </c>
      <c r="E115" s="58"/>
    </row>
    <row r="116" spans="1:5" x14ac:dyDescent="0.2">
      <c r="A116" s="56">
        <v>5128</v>
      </c>
      <c r="B116" s="53" t="s">
        <v>376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377</v>
      </c>
      <c r="C117" s="57">
        <v>46976.44</v>
      </c>
      <c r="D117" s="59">
        <f t="shared" si="0"/>
        <v>1.9141086387174586E-3</v>
      </c>
      <c r="E117" s="58"/>
    </row>
    <row r="118" spans="1:5" x14ac:dyDescent="0.2">
      <c r="A118" s="56">
        <v>5130</v>
      </c>
      <c r="B118" s="53" t="s">
        <v>378</v>
      </c>
      <c r="C118" s="57">
        <f>SUM(C119:C127)</f>
        <v>2589265.6399999997</v>
      </c>
      <c r="D118" s="59">
        <f t="shared" si="0"/>
        <v>0.10550258234677401</v>
      </c>
      <c r="E118" s="58"/>
    </row>
    <row r="119" spans="1:5" x14ac:dyDescent="0.2">
      <c r="A119" s="56">
        <v>5131</v>
      </c>
      <c r="B119" s="53" t="s">
        <v>379</v>
      </c>
      <c r="C119" s="57">
        <v>327934.71000000002</v>
      </c>
      <c r="D119" s="59">
        <f t="shared" si="0"/>
        <v>1.3362073868226382E-2</v>
      </c>
      <c r="E119" s="58"/>
    </row>
    <row r="120" spans="1:5" x14ac:dyDescent="0.2">
      <c r="A120" s="56">
        <v>5132</v>
      </c>
      <c r="B120" s="53" t="s">
        <v>380</v>
      </c>
      <c r="C120" s="57">
        <v>0</v>
      </c>
      <c r="D120" s="59">
        <f t="shared" si="0"/>
        <v>0</v>
      </c>
      <c r="E120" s="58"/>
    </row>
    <row r="121" spans="1:5" x14ac:dyDescent="0.2">
      <c r="A121" s="56">
        <v>5133</v>
      </c>
      <c r="B121" s="53" t="s">
        <v>381</v>
      </c>
      <c r="C121" s="57">
        <v>0</v>
      </c>
      <c r="D121" s="59">
        <f t="shared" si="0"/>
        <v>0</v>
      </c>
      <c r="E121" s="58"/>
    </row>
    <row r="122" spans="1:5" x14ac:dyDescent="0.2">
      <c r="A122" s="56">
        <v>5134</v>
      </c>
      <c r="B122" s="53" t="s">
        <v>382</v>
      </c>
      <c r="C122" s="57">
        <v>130032.91</v>
      </c>
      <c r="D122" s="59">
        <f t="shared" si="0"/>
        <v>5.2983392600326846E-3</v>
      </c>
      <c r="E122" s="58"/>
    </row>
    <row r="123" spans="1:5" x14ac:dyDescent="0.2">
      <c r="A123" s="56">
        <v>5135</v>
      </c>
      <c r="B123" s="53" t="s">
        <v>383</v>
      </c>
      <c r="C123" s="57">
        <v>1216192.8</v>
      </c>
      <c r="D123" s="59">
        <f t="shared" si="0"/>
        <v>4.955516307378708E-2</v>
      </c>
      <c r="E123" s="58"/>
    </row>
    <row r="124" spans="1:5" x14ac:dyDescent="0.2">
      <c r="A124" s="56">
        <v>5136</v>
      </c>
      <c r="B124" s="53" t="s">
        <v>384</v>
      </c>
      <c r="C124" s="57">
        <v>0</v>
      </c>
      <c r="D124" s="59">
        <f t="shared" si="0"/>
        <v>0</v>
      </c>
      <c r="E124" s="58"/>
    </row>
    <row r="125" spans="1:5" x14ac:dyDescent="0.2">
      <c r="A125" s="56">
        <v>5137</v>
      </c>
      <c r="B125" s="53" t="s">
        <v>385</v>
      </c>
      <c r="C125" s="57">
        <v>79470.98</v>
      </c>
      <c r="D125" s="59">
        <f t="shared" si="0"/>
        <v>3.2381357409233726E-3</v>
      </c>
      <c r="E125" s="58"/>
    </row>
    <row r="126" spans="1:5" x14ac:dyDescent="0.2">
      <c r="A126" s="56">
        <v>5138</v>
      </c>
      <c r="B126" s="53" t="s">
        <v>386</v>
      </c>
      <c r="C126" s="57">
        <v>432992.57</v>
      </c>
      <c r="D126" s="59">
        <f t="shared" si="0"/>
        <v>1.7642776224368509E-2</v>
      </c>
      <c r="E126" s="58"/>
    </row>
    <row r="127" spans="1:5" x14ac:dyDescent="0.2">
      <c r="A127" s="56">
        <v>5139</v>
      </c>
      <c r="B127" s="53" t="s">
        <v>387</v>
      </c>
      <c r="C127" s="57">
        <v>402641.67</v>
      </c>
      <c r="D127" s="59">
        <f t="shared" si="0"/>
        <v>1.640609417943599E-2</v>
      </c>
      <c r="E127" s="58"/>
    </row>
    <row r="128" spans="1:5" x14ac:dyDescent="0.2">
      <c r="A128" s="56">
        <v>5200</v>
      </c>
      <c r="B128" s="53" t="s">
        <v>388</v>
      </c>
      <c r="C128" s="57">
        <f>C129+C132+C135+C138+C143+C147+C150+C152+C158</f>
        <v>1991320.92</v>
      </c>
      <c r="D128" s="59">
        <f t="shared" si="0"/>
        <v>8.1138642592559096E-2</v>
      </c>
      <c r="E128" s="58"/>
    </row>
    <row r="129" spans="1:5" x14ac:dyDescent="0.2">
      <c r="A129" s="56">
        <v>5210</v>
      </c>
      <c r="B129" s="53" t="s">
        <v>389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390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391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392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393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394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339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395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396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340</v>
      </c>
      <c r="C138" s="57">
        <f>SUM(C139:C142)</f>
        <v>1991320.92</v>
      </c>
      <c r="D138" s="59">
        <f t="shared" si="0"/>
        <v>8.1138642592559096E-2</v>
      </c>
      <c r="E138" s="58"/>
    </row>
    <row r="139" spans="1:5" x14ac:dyDescent="0.2">
      <c r="A139" s="56">
        <v>5241</v>
      </c>
      <c r="B139" s="53" t="s">
        <v>397</v>
      </c>
      <c r="C139" s="57">
        <v>1640253.42</v>
      </c>
      <c r="D139" s="59">
        <f t="shared" si="0"/>
        <v>6.6833996805800003E-2</v>
      </c>
      <c r="E139" s="58"/>
    </row>
    <row r="140" spans="1:5" x14ac:dyDescent="0.2">
      <c r="A140" s="56">
        <v>5242</v>
      </c>
      <c r="B140" s="53" t="s">
        <v>398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399</v>
      </c>
      <c r="C141" s="57">
        <v>351067.5</v>
      </c>
      <c r="D141" s="59">
        <f t="shared" si="0"/>
        <v>1.4304645786759093E-2</v>
      </c>
      <c r="E141" s="58"/>
    </row>
    <row r="142" spans="1:5" x14ac:dyDescent="0.2">
      <c r="A142" s="56">
        <v>5244</v>
      </c>
      <c r="B142" s="53" t="s">
        <v>400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341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401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402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403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404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405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406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407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408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409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410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411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412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413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414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415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416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417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418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334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419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420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335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421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422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336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423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424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425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426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427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428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429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430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431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432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433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434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435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435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436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437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438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439</v>
      </c>
      <c r="C186" s="57">
        <f>C187+C196+C199+C205+C207+C209</f>
        <v>985499.37</v>
      </c>
      <c r="D186" s="59">
        <f t="shared" si="1"/>
        <v>4.0155296092415964E-2</v>
      </c>
      <c r="E186" s="58"/>
    </row>
    <row r="187" spans="1:5" x14ac:dyDescent="0.2">
      <c r="A187" s="56">
        <v>5510</v>
      </c>
      <c r="B187" s="53" t="s">
        <v>440</v>
      </c>
      <c r="C187" s="57">
        <f>SUM(C188:C195)</f>
        <v>592412.85</v>
      </c>
      <c r="D187" s="59">
        <f t="shared" si="1"/>
        <v>2.4138537400284692E-2</v>
      </c>
      <c r="E187" s="58"/>
    </row>
    <row r="188" spans="1:5" x14ac:dyDescent="0.2">
      <c r="A188" s="56">
        <v>5511</v>
      </c>
      <c r="B188" s="53" t="s">
        <v>441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442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443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444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445</v>
      </c>
      <c r="C192" s="57">
        <v>588509.32999999996</v>
      </c>
      <c r="D192" s="59">
        <f t="shared" si="1"/>
        <v>2.3979484024732899E-2</v>
      </c>
      <c r="E192" s="58"/>
    </row>
    <row r="193" spans="1:5" x14ac:dyDescent="0.2">
      <c r="A193" s="56">
        <v>5516</v>
      </c>
      <c r="B193" s="53" t="s">
        <v>446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447</v>
      </c>
      <c r="C194" s="57">
        <v>3903.52</v>
      </c>
      <c r="D194" s="59">
        <f t="shared" si="1"/>
        <v>1.5905337555179518E-4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448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449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450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451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452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453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454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455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456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456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457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457</v>
      </c>
      <c r="C208" s="57">
        <v>0</v>
      </c>
      <c r="D208" s="59">
        <f t="shared" si="1"/>
        <v>0</v>
      </c>
      <c r="E208" s="58"/>
    </row>
    <row r="209" spans="1:8" x14ac:dyDescent="0.2">
      <c r="A209" s="56">
        <v>5590</v>
      </c>
      <c r="B209" s="53" t="s">
        <v>458</v>
      </c>
      <c r="C209" s="57">
        <f>SUM(C210:C218)</f>
        <v>393086.52</v>
      </c>
      <c r="D209" s="59">
        <f t="shared" si="1"/>
        <v>1.6016758692131268E-2</v>
      </c>
      <c r="E209" s="58"/>
    </row>
    <row r="210" spans="1:8" x14ac:dyDescent="0.2">
      <c r="A210" s="56">
        <v>5591</v>
      </c>
      <c r="B210" s="53" t="s">
        <v>459</v>
      </c>
      <c r="C210" s="57">
        <v>0</v>
      </c>
      <c r="D210" s="59">
        <f t="shared" si="1"/>
        <v>0</v>
      </c>
      <c r="E210" s="58"/>
    </row>
    <row r="211" spans="1:8" x14ac:dyDescent="0.2">
      <c r="A211" s="56">
        <v>5592</v>
      </c>
      <c r="B211" s="53" t="s">
        <v>460</v>
      </c>
      <c r="C211" s="57">
        <v>0</v>
      </c>
      <c r="D211" s="59">
        <f t="shared" si="1"/>
        <v>0</v>
      </c>
      <c r="E211" s="58"/>
    </row>
    <row r="212" spans="1:8" x14ac:dyDescent="0.2">
      <c r="A212" s="56">
        <v>5593</v>
      </c>
      <c r="B212" s="53" t="s">
        <v>461</v>
      </c>
      <c r="C212" s="57">
        <v>0</v>
      </c>
      <c r="D212" s="59">
        <f t="shared" si="1"/>
        <v>0</v>
      </c>
      <c r="E212" s="58"/>
    </row>
    <row r="213" spans="1:8" x14ac:dyDescent="0.2">
      <c r="A213" s="56">
        <v>5594</v>
      </c>
      <c r="B213" s="53" t="s">
        <v>520</v>
      </c>
      <c r="C213" s="57">
        <v>0</v>
      </c>
      <c r="D213" s="59">
        <f t="shared" si="1"/>
        <v>0</v>
      </c>
      <c r="E213" s="58"/>
    </row>
    <row r="214" spans="1:8" x14ac:dyDescent="0.2">
      <c r="A214" s="56">
        <v>5595</v>
      </c>
      <c r="B214" s="53" t="s">
        <v>463</v>
      </c>
      <c r="C214" s="57">
        <v>0</v>
      </c>
      <c r="D214" s="59">
        <f t="shared" si="1"/>
        <v>0</v>
      </c>
      <c r="E214" s="58"/>
    </row>
    <row r="215" spans="1:8" x14ac:dyDescent="0.2">
      <c r="A215" s="56">
        <v>5596</v>
      </c>
      <c r="B215" s="53" t="s">
        <v>356</v>
      </c>
      <c r="C215" s="57">
        <v>0</v>
      </c>
      <c r="D215" s="59">
        <f t="shared" si="1"/>
        <v>0</v>
      </c>
      <c r="E215" s="58"/>
    </row>
    <row r="216" spans="1:8" x14ac:dyDescent="0.2">
      <c r="A216" s="56">
        <v>5597</v>
      </c>
      <c r="B216" s="53" t="s">
        <v>464</v>
      </c>
      <c r="C216" s="57">
        <v>0</v>
      </c>
      <c r="D216" s="59">
        <f t="shared" si="1"/>
        <v>0</v>
      </c>
      <c r="E216" s="58"/>
    </row>
    <row r="217" spans="1:8" x14ac:dyDescent="0.2">
      <c r="A217" s="56">
        <v>5598</v>
      </c>
      <c r="B217" s="53" t="s">
        <v>521</v>
      </c>
      <c r="C217" s="57">
        <v>0</v>
      </c>
      <c r="D217" s="59">
        <f t="shared" si="1"/>
        <v>0</v>
      </c>
      <c r="E217" s="58"/>
    </row>
    <row r="218" spans="1:8" x14ac:dyDescent="0.2">
      <c r="A218" s="56">
        <v>5599</v>
      </c>
      <c r="B218" s="53" t="s">
        <v>465</v>
      </c>
      <c r="C218" s="57">
        <v>393086.52</v>
      </c>
      <c r="D218" s="59">
        <f t="shared" si="1"/>
        <v>1.6016758692131268E-2</v>
      </c>
      <c r="E218" s="58"/>
    </row>
    <row r="219" spans="1:8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8" x14ac:dyDescent="0.2">
      <c r="A220" s="56">
        <v>5610</v>
      </c>
      <c r="B220" s="53" t="s">
        <v>466</v>
      </c>
      <c r="C220" s="57">
        <f>C221</f>
        <v>0</v>
      </c>
      <c r="D220" s="59">
        <f t="shared" si="1"/>
        <v>0</v>
      </c>
      <c r="E220" s="58"/>
    </row>
    <row r="221" spans="1:8" x14ac:dyDescent="0.2">
      <c r="A221" s="56">
        <v>5611</v>
      </c>
      <c r="B221" s="53" t="s">
        <v>467</v>
      </c>
      <c r="C221" s="57">
        <v>0</v>
      </c>
      <c r="D221" s="59">
        <f t="shared" si="1"/>
        <v>0</v>
      </c>
      <c r="E221" s="58"/>
    </row>
    <row r="223" spans="1:8" s="139" customFormat="1" ht="15" x14ac:dyDescent="0.25">
      <c r="B223" s="103" t="s">
        <v>628</v>
      </c>
      <c r="C223" s="103"/>
      <c r="D223" s="140"/>
      <c r="E223" s="141"/>
      <c r="F223" s="140"/>
      <c r="G223" s="140"/>
      <c r="H223" s="14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4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sqref="A1:B30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ht="10.15" x14ac:dyDescent="0.2">
      <c r="B1" s="120"/>
    </row>
    <row r="2" spans="1:2" ht="15" customHeight="1" x14ac:dyDescent="0.2">
      <c r="A2" s="107" t="s">
        <v>189</v>
      </c>
      <c r="B2" s="108" t="s">
        <v>51</v>
      </c>
    </row>
    <row r="3" spans="1:2" ht="10.15" x14ac:dyDescent="0.2">
      <c r="A3" s="15"/>
      <c r="B3" s="121"/>
    </row>
    <row r="4" spans="1:2" ht="14.1" customHeight="1" x14ac:dyDescent="0.2">
      <c r="A4" s="122" t="s">
        <v>579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ht="10.15" x14ac:dyDescent="0.2">
      <c r="A8" s="113"/>
    </row>
    <row r="9" spans="1:2" x14ac:dyDescent="0.2">
      <c r="A9" s="122" t="s">
        <v>580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ht="10.15" x14ac:dyDescent="0.2">
      <c r="A11" s="113"/>
    </row>
    <row r="12" spans="1:2" x14ac:dyDescent="0.2">
      <c r="A12" s="122" t="s">
        <v>582</v>
      </c>
      <c r="B12" s="114" t="s">
        <v>151</v>
      </c>
    </row>
    <row r="13" spans="1:2" ht="20.4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ht="10.15" x14ac:dyDescent="0.2">
      <c r="A15" s="113"/>
    </row>
    <row r="16" spans="1:2" ht="10.15" x14ac:dyDescent="0.2">
      <c r="A16" s="113"/>
    </row>
    <row r="17" spans="1:2" ht="15" customHeight="1" x14ac:dyDescent="0.2">
      <c r="A17" s="122" t="s">
        <v>583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ht="10.15" x14ac:dyDescent="0.2">
      <c r="A19" s="15"/>
    </row>
    <row r="20" spans="1:2" ht="10.15" x14ac:dyDescent="0.2">
      <c r="A20" s="15"/>
    </row>
    <row r="21" spans="1:2" ht="10.15" x14ac:dyDescent="0.2">
      <c r="A21" s="15"/>
    </row>
    <row r="22" spans="1:2" ht="10.15" x14ac:dyDescent="0.2">
      <c r="A22" s="15"/>
    </row>
    <row r="23" spans="1:2" ht="10.15" x14ac:dyDescent="0.2">
      <c r="A23" s="15"/>
    </row>
    <row r="24" spans="1:2" ht="10.15" x14ac:dyDescent="0.2">
      <c r="A24" s="15"/>
    </row>
    <row r="25" spans="1:2" ht="10.15" x14ac:dyDescent="0.2">
      <c r="A25" s="15"/>
    </row>
    <row r="26" spans="1:2" ht="10.15" x14ac:dyDescent="0.2">
      <c r="A26" s="15"/>
    </row>
    <row r="27" spans="1:2" ht="10.15" x14ac:dyDescent="0.2">
      <c r="A27" s="15"/>
    </row>
    <row r="28" spans="1:2" ht="10.15" x14ac:dyDescent="0.2">
      <c r="A28" s="15"/>
    </row>
    <row r="29" spans="1:2" ht="10.15" x14ac:dyDescent="0.2">
      <c r="A29" s="15"/>
    </row>
    <row r="30" spans="1:2" ht="10.15" x14ac:dyDescent="0.2">
      <c r="A30" s="15"/>
    </row>
    <row r="31" spans="1:2" ht="10.15" x14ac:dyDescent="0.2">
      <c r="A31" s="15"/>
    </row>
    <row r="32" spans="1:2" ht="10.15" x14ac:dyDescent="0.2">
      <c r="A32" s="15"/>
    </row>
    <row r="33" spans="1:1" ht="10.15" x14ac:dyDescent="0.2">
      <c r="A33" s="15"/>
    </row>
    <row r="34" spans="1:1" ht="10.15" x14ac:dyDescent="0.2">
      <c r="A34" s="15"/>
    </row>
    <row r="35" spans="1:1" ht="10.15" x14ac:dyDescent="0.2">
      <c r="A35" s="15"/>
    </row>
    <row r="36" spans="1:1" ht="10.15" x14ac:dyDescent="0.2">
      <c r="A36" s="15"/>
    </row>
    <row r="37" spans="1:1" ht="10.15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16" workbookViewId="0">
      <selection activeCell="A34" sqref="A34:XFD37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7" t="s">
        <v>626</v>
      </c>
      <c r="B1" s="147"/>
      <c r="C1" s="147"/>
      <c r="D1" s="29" t="s">
        <v>612</v>
      </c>
      <c r="E1" s="30">
        <v>2022</v>
      </c>
    </row>
    <row r="2" spans="1:5" ht="18.95" customHeight="1" x14ac:dyDescent="0.2">
      <c r="A2" s="147" t="s">
        <v>620</v>
      </c>
      <c r="B2" s="147"/>
      <c r="C2" s="147"/>
      <c r="D2" s="16" t="s">
        <v>617</v>
      </c>
      <c r="E2" s="30" t="str">
        <f>ESF!H2</f>
        <v>TRIMESTRAL</v>
      </c>
    </row>
    <row r="3" spans="1:5" ht="18.95" customHeight="1" x14ac:dyDescent="0.2">
      <c r="A3" s="147" t="s">
        <v>627</v>
      </c>
      <c r="B3" s="147"/>
      <c r="C3" s="147"/>
      <c r="D3" s="16" t="s">
        <v>618</v>
      </c>
      <c r="E3" s="30">
        <v>4</v>
      </c>
    </row>
    <row r="5" spans="1:5" ht="10.15" x14ac:dyDescent="0.2">
      <c r="A5" s="32" t="s">
        <v>195</v>
      </c>
      <c r="B5" s="33"/>
      <c r="C5" s="33"/>
      <c r="D5" s="33"/>
      <c r="E5" s="33"/>
    </row>
    <row r="6" spans="1:5" ht="10.15" x14ac:dyDescent="0.2">
      <c r="A6" s="33" t="s">
        <v>175</v>
      </c>
      <c r="B6" s="33"/>
      <c r="C6" s="33"/>
      <c r="D6" s="33"/>
      <c r="E6" s="33"/>
    </row>
    <row r="7" spans="1:5" ht="10.1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ht="10.15" x14ac:dyDescent="0.2">
      <c r="A8" s="35">
        <v>3110</v>
      </c>
      <c r="B8" s="31" t="s">
        <v>335</v>
      </c>
      <c r="C8" s="36">
        <v>1177771.8400000001</v>
      </c>
    </row>
    <row r="9" spans="1:5" ht="10.15" x14ac:dyDescent="0.2">
      <c r="A9" s="35">
        <v>3120</v>
      </c>
      <c r="B9" s="31" t="s">
        <v>468</v>
      </c>
      <c r="C9" s="36">
        <v>1766534.39</v>
      </c>
    </row>
    <row r="10" spans="1:5" x14ac:dyDescent="0.2">
      <c r="A10" s="35">
        <v>3130</v>
      </c>
      <c r="B10" s="31" t="s">
        <v>469</v>
      </c>
      <c r="C10" s="36">
        <v>0</v>
      </c>
    </row>
    <row r="12" spans="1:5" ht="10.15" x14ac:dyDescent="0.2">
      <c r="A12" s="33" t="s">
        <v>177</v>
      </c>
      <c r="B12" s="33"/>
      <c r="C12" s="33"/>
      <c r="D12" s="33"/>
      <c r="E12" s="33"/>
    </row>
    <row r="13" spans="1:5" ht="10.15" x14ac:dyDescent="0.2">
      <c r="A13" s="34" t="s">
        <v>147</v>
      </c>
      <c r="B13" s="34" t="s">
        <v>144</v>
      </c>
      <c r="C13" s="34" t="s">
        <v>145</v>
      </c>
      <c r="D13" s="34" t="s">
        <v>470</v>
      </c>
      <c r="E13" s="34"/>
    </row>
    <row r="14" spans="1:5" ht="10.15" x14ac:dyDescent="0.2">
      <c r="A14" s="35">
        <v>3210</v>
      </c>
      <c r="B14" s="31" t="s">
        <v>471</v>
      </c>
      <c r="C14" s="36">
        <v>-370063.66</v>
      </c>
    </row>
    <row r="15" spans="1:5" ht="10.15" x14ac:dyDescent="0.2">
      <c r="A15" s="35">
        <v>3220</v>
      </c>
      <c r="B15" s="31" t="s">
        <v>472</v>
      </c>
      <c r="C15" s="36">
        <v>569947.66</v>
      </c>
    </row>
    <row r="16" spans="1:5" x14ac:dyDescent="0.2">
      <c r="A16" s="35">
        <v>3230</v>
      </c>
      <c r="B16" s="31" t="s">
        <v>473</v>
      </c>
      <c r="C16" s="36">
        <f>SUM(C17:C20)</f>
        <v>0</v>
      </c>
    </row>
    <row r="17" spans="1:8" x14ac:dyDescent="0.2">
      <c r="A17" s="35">
        <v>3231</v>
      </c>
      <c r="B17" s="31" t="s">
        <v>474</v>
      </c>
      <c r="C17" s="36">
        <v>0</v>
      </c>
    </row>
    <row r="18" spans="1:8" x14ac:dyDescent="0.2">
      <c r="A18" s="35">
        <v>3232</v>
      </c>
      <c r="B18" s="31" t="s">
        <v>475</v>
      </c>
      <c r="C18" s="36">
        <v>0</v>
      </c>
    </row>
    <row r="19" spans="1:8" x14ac:dyDescent="0.2">
      <c r="A19" s="35">
        <v>3233</v>
      </c>
      <c r="B19" s="31" t="s">
        <v>476</v>
      </c>
      <c r="C19" s="36">
        <v>0</v>
      </c>
    </row>
    <row r="20" spans="1:8" x14ac:dyDescent="0.2">
      <c r="A20" s="35">
        <v>3239</v>
      </c>
      <c r="B20" s="31" t="s">
        <v>477</v>
      </c>
      <c r="C20" s="36">
        <v>0</v>
      </c>
    </row>
    <row r="21" spans="1:8" ht="10.15" x14ac:dyDescent="0.2">
      <c r="A21" s="35">
        <v>3240</v>
      </c>
      <c r="B21" s="31" t="s">
        <v>478</v>
      </c>
      <c r="C21" s="36">
        <f>SUM(C22:C24)</f>
        <v>0</v>
      </c>
    </row>
    <row r="22" spans="1:8" ht="10.15" x14ac:dyDescent="0.2">
      <c r="A22" s="35">
        <v>3241</v>
      </c>
      <c r="B22" s="31" t="s">
        <v>479</v>
      </c>
      <c r="C22" s="36">
        <v>0</v>
      </c>
    </row>
    <row r="23" spans="1:8" ht="10.15" x14ac:dyDescent="0.2">
      <c r="A23" s="35">
        <v>3242</v>
      </c>
      <c r="B23" s="31" t="s">
        <v>480</v>
      </c>
      <c r="C23" s="36">
        <v>0</v>
      </c>
    </row>
    <row r="24" spans="1:8" ht="10.15" x14ac:dyDescent="0.2">
      <c r="A24" s="35">
        <v>3243</v>
      </c>
      <c r="B24" s="31" t="s">
        <v>481</v>
      </c>
      <c r="C24" s="36">
        <v>0</v>
      </c>
    </row>
    <row r="25" spans="1:8" ht="10.15" x14ac:dyDescent="0.2">
      <c r="A25" s="35">
        <v>3250</v>
      </c>
      <c r="B25" s="31" t="s">
        <v>482</v>
      </c>
      <c r="C25" s="36">
        <f>SUM(C26:C27)</f>
        <v>0</v>
      </c>
    </row>
    <row r="26" spans="1:8" x14ac:dyDescent="0.2">
      <c r="A26" s="35">
        <v>3251</v>
      </c>
      <c r="B26" s="31" t="s">
        <v>483</v>
      </c>
      <c r="C26" s="36">
        <v>0</v>
      </c>
    </row>
    <row r="27" spans="1:8" ht="10.15" x14ac:dyDescent="0.2">
      <c r="A27" s="35">
        <v>3252</v>
      </c>
      <c r="B27" s="31" t="s">
        <v>484</v>
      </c>
      <c r="C27" s="36">
        <v>0</v>
      </c>
    </row>
    <row r="29" spans="1:8" s="139" customFormat="1" ht="15" x14ac:dyDescent="0.25">
      <c r="B29" s="103" t="s">
        <v>628</v>
      </c>
      <c r="C29" s="103"/>
      <c r="D29" s="140"/>
      <c r="E29" s="141"/>
      <c r="F29" s="140"/>
      <c r="G29" s="140"/>
      <c r="H29" s="14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9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sqref="A1:C16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189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84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opLeftCell="A58" workbookViewId="0">
      <selection activeCell="C94" sqref="C94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31.140625" style="31" customWidth="1"/>
    <col min="4" max="4" width="44.42578125" style="31" customWidth="1"/>
    <col min="5" max="5" width="19.140625" style="31" customWidth="1"/>
    <col min="6" max="16384" width="9.140625" style="31"/>
  </cols>
  <sheetData>
    <row r="1" spans="1:5" s="37" customFormat="1" ht="18.95" customHeight="1" x14ac:dyDescent="0.3">
      <c r="A1" s="147" t="s">
        <v>626</v>
      </c>
      <c r="B1" s="147"/>
      <c r="C1" s="147"/>
      <c r="D1" s="29" t="s">
        <v>612</v>
      </c>
      <c r="E1" s="30">
        <v>2022</v>
      </c>
    </row>
    <row r="2" spans="1:5" s="37" customFormat="1" ht="18.95" customHeight="1" x14ac:dyDescent="0.3">
      <c r="A2" s="147" t="s">
        <v>621</v>
      </c>
      <c r="B2" s="147"/>
      <c r="C2" s="147"/>
      <c r="D2" s="16" t="s">
        <v>617</v>
      </c>
      <c r="E2" s="30" t="str">
        <f>ESF!H2</f>
        <v>TRIMESTRAL</v>
      </c>
    </row>
    <row r="3" spans="1:5" s="37" customFormat="1" ht="18.95" customHeight="1" x14ac:dyDescent="0.3">
      <c r="A3" s="147" t="s">
        <v>627</v>
      </c>
      <c r="B3" s="147"/>
      <c r="C3" s="147"/>
      <c r="D3" s="16" t="s">
        <v>618</v>
      </c>
      <c r="E3" s="30">
        <v>4</v>
      </c>
    </row>
    <row r="4" spans="1:5" ht="10.15" x14ac:dyDescent="0.2">
      <c r="A4" s="32" t="s">
        <v>195</v>
      </c>
      <c r="B4" s="33"/>
      <c r="C4" s="33"/>
      <c r="D4" s="33"/>
      <c r="E4" s="33"/>
    </row>
    <row r="6" spans="1:5" ht="10.15" x14ac:dyDescent="0.2">
      <c r="A6" s="33" t="s">
        <v>178</v>
      </c>
      <c r="B6" s="33"/>
      <c r="C6" s="33"/>
      <c r="D6" s="33"/>
      <c r="E6" s="33"/>
    </row>
    <row r="7" spans="1:5" ht="10.1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ht="10.15" x14ac:dyDescent="0.2">
      <c r="A8" s="35">
        <v>1111</v>
      </c>
      <c r="B8" s="31" t="s">
        <v>485</v>
      </c>
      <c r="C8" s="36">
        <v>0</v>
      </c>
      <c r="D8" s="36">
        <v>0</v>
      </c>
    </row>
    <row r="9" spans="1:5" x14ac:dyDescent="0.2">
      <c r="A9" s="35">
        <v>1112</v>
      </c>
      <c r="B9" s="31" t="s">
        <v>486</v>
      </c>
      <c r="C9" s="36">
        <v>0</v>
      </c>
      <c r="D9" s="36">
        <v>0</v>
      </c>
    </row>
    <row r="10" spans="1:5" ht="10.15" x14ac:dyDescent="0.2">
      <c r="A10" s="35">
        <v>1113</v>
      </c>
      <c r="B10" s="31" t="s">
        <v>487</v>
      </c>
      <c r="C10" s="36">
        <v>399516.3</v>
      </c>
      <c r="D10" s="36">
        <v>18506.849999999999</v>
      </c>
    </row>
    <row r="11" spans="1:5" ht="10.15" x14ac:dyDescent="0.2">
      <c r="A11" s="35">
        <v>1114</v>
      </c>
      <c r="B11" s="31" t="s">
        <v>196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197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488</v>
      </c>
      <c r="C13" s="36">
        <v>0</v>
      </c>
      <c r="D13" s="36">
        <v>0</v>
      </c>
    </row>
    <row r="14" spans="1:5" ht="10.15" x14ac:dyDescent="0.2">
      <c r="A14" s="35">
        <v>1119</v>
      </c>
      <c r="B14" s="31" t="s">
        <v>489</v>
      </c>
      <c r="C14" s="36">
        <v>0</v>
      </c>
      <c r="D14" s="36">
        <v>0</v>
      </c>
    </row>
    <row r="15" spans="1:5" ht="10.15" x14ac:dyDescent="0.2">
      <c r="A15" s="35">
        <v>1110</v>
      </c>
      <c r="B15" s="31" t="s">
        <v>490</v>
      </c>
      <c r="C15" s="36">
        <f>SUM(C8:C14)</f>
        <v>399516.3</v>
      </c>
      <c r="D15" s="36">
        <f>SUM(D8:D14)</f>
        <v>18506.849999999999</v>
      </c>
    </row>
    <row r="18" spans="1:5" ht="10.15" x14ac:dyDescent="0.2">
      <c r="A18" s="33" t="s">
        <v>179</v>
      </c>
      <c r="B18" s="33"/>
      <c r="C18" s="33"/>
      <c r="D18" s="33"/>
      <c r="E18" s="33"/>
    </row>
    <row r="19" spans="1:5" ht="10.15" x14ac:dyDescent="0.2">
      <c r="A19" s="34" t="s">
        <v>147</v>
      </c>
      <c r="B19" s="34" t="s">
        <v>144</v>
      </c>
      <c r="C19" s="34" t="s">
        <v>145</v>
      </c>
      <c r="D19" s="34" t="s">
        <v>491</v>
      </c>
      <c r="E19" s="34" t="s">
        <v>182</v>
      </c>
    </row>
    <row r="20" spans="1:5" ht="10.15" x14ac:dyDescent="0.2">
      <c r="A20" s="35">
        <v>1230</v>
      </c>
      <c r="B20" s="31" t="s">
        <v>229</v>
      </c>
      <c r="C20" s="36">
        <f>SUM(C21:C27)</f>
        <v>0</v>
      </c>
    </row>
    <row r="21" spans="1:5" ht="10.15" x14ac:dyDescent="0.2">
      <c r="A21" s="35">
        <v>1231</v>
      </c>
      <c r="B21" s="31" t="s">
        <v>230</v>
      </c>
      <c r="C21" s="36">
        <v>0</v>
      </c>
    </row>
    <row r="22" spans="1:5" ht="10.15" x14ac:dyDescent="0.2">
      <c r="A22" s="35">
        <v>1232</v>
      </c>
      <c r="B22" s="31" t="s">
        <v>231</v>
      </c>
      <c r="C22" s="36">
        <v>0</v>
      </c>
    </row>
    <row r="23" spans="1:5" ht="10.15" x14ac:dyDescent="0.2">
      <c r="A23" s="35">
        <v>1233</v>
      </c>
      <c r="B23" s="31" t="s">
        <v>232</v>
      </c>
      <c r="C23" s="36">
        <v>0</v>
      </c>
    </row>
    <row r="24" spans="1:5" ht="10.15" x14ac:dyDescent="0.2">
      <c r="A24" s="35">
        <v>1234</v>
      </c>
      <c r="B24" s="31" t="s">
        <v>233</v>
      </c>
      <c r="C24" s="36">
        <v>0</v>
      </c>
    </row>
    <row r="25" spans="1:5" x14ac:dyDescent="0.2">
      <c r="A25" s="35">
        <v>1235</v>
      </c>
      <c r="B25" s="31" t="s">
        <v>234</v>
      </c>
      <c r="C25" s="36">
        <v>0</v>
      </c>
    </row>
    <row r="26" spans="1:5" ht="10.15" x14ac:dyDescent="0.2">
      <c r="A26" s="35">
        <v>1236</v>
      </c>
      <c r="B26" s="31" t="s">
        <v>235</v>
      </c>
      <c r="C26" s="36">
        <v>0</v>
      </c>
    </row>
    <row r="27" spans="1:5" ht="10.15" x14ac:dyDescent="0.2">
      <c r="A27" s="35">
        <v>1239</v>
      </c>
      <c r="B27" s="31" t="s">
        <v>236</v>
      </c>
      <c r="C27" s="36">
        <v>0</v>
      </c>
    </row>
    <row r="28" spans="1:5" ht="10.15" x14ac:dyDescent="0.2">
      <c r="A28" s="35">
        <v>1240</v>
      </c>
      <c r="B28" s="31" t="s">
        <v>237</v>
      </c>
      <c r="C28" s="36">
        <f>SUM(C29:C36)</f>
        <v>6949166.0199999996</v>
      </c>
    </row>
    <row r="29" spans="1:5" x14ac:dyDescent="0.2">
      <c r="A29" s="35">
        <v>1241</v>
      </c>
      <c r="B29" s="31" t="s">
        <v>238</v>
      </c>
      <c r="C29" s="36">
        <v>4114958.25</v>
      </c>
    </row>
    <row r="30" spans="1:5" ht="10.15" x14ac:dyDescent="0.2">
      <c r="A30" s="35">
        <v>1242</v>
      </c>
      <c r="B30" s="31" t="s">
        <v>239</v>
      </c>
      <c r="C30" s="36">
        <v>78320.13</v>
      </c>
    </row>
    <row r="31" spans="1:5" x14ac:dyDescent="0.2">
      <c r="A31" s="35">
        <v>1243</v>
      </c>
      <c r="B31" s="31" t="s">
        <v>240</v>
      </c>
      <c r="C31" s="36">
        <v>13585.64</v>
      </c>
    </row>
    <row r="32" spans="1:5" x14ac:dyDescent="0.2">
      <c r="A32" s="35">
        <v>1244</v>
      </c>
      <c r="B32" s="31" t="s">
        <v>241</v>
      </c>
      <c r="C32" s="36">
        <v>2614180</v>
      </c>
    </row>
    <row r="33" spans="1:5" ht="10.15" x14ac:dyDescent="0.2">
      <c r="A33" s="35">
        <v>1245</v>
      </c>
      <c r="B33" s="31" t="s">
        <v>242</v>
      </c>
      <c r="C33" s="36">
        <v>0</v>
      </c>
    </row>
    <row r="34" spans="1:5" ht="10.15" x14ac:dyDescent="0.2">
      <c r="A34" s="35">
        <v>1246</v>
      </c>
      <c r="B34" s="31" t="s">
        <v>243</v>
      </c>
      <c r="C34" s="36">
        <v>81722</v>
      </c>
    </row>
    <row r="35" spans="1:5" ht="10.15" x14ac:dyDescent="0.2">
      <c r="A35" s="35">
        <v>1247</v>
      </c>
      <c r="B35" s="31" t="s">
        <v>244</v>
      </c>
      <c r="C35" s="36">
        <v>46400</v>
      </c>
    </row>
    <row r="36" spans="1:5" x14ac:dyDescent="0.2">
      <c r="A36" s="35">
        <v>1248</v>
      </c>
      <c r="B36" s="31" t="s">
        <v>245</v>
      </c>
      <c r="C36" s="36">
        <v>0</v>
      </c>
    </row>
    <row r="37" spans="1:5" ht="10.15" x14ac:dyDescent="0.2">
      <c r="A37" s="35">
        <v>1250</v>
      </c>
      <c r="B37" s="31" t="s">
        <v>247</v>
      </c>
      <c r="C37" s="36">
        <f>SUM(C38:C42)</f>
        <v>50546.16</v>
      </c>
    </row>
    <row r="38" spans="1:5" ht="10.15" x14ac:dyDescent="0.2">
      <c r="A38" s="35">
        <v>1251</v>
      </c>
      <c r="B38" s="31" t="s">
        <v>248</v>
      </c>
      <c r="C38" s="36">
        <v>21921.16</v>
      </c>
    </row>
    <row r="39" spans="1:5" ht="10.15" x14ac:dyDescent="0.2">
      <c r="A39" s="35">
        <v>1252</v>
      </c>
      <c r="B39" s="31" t="s">
        <v>249</v>
      </c>
      <c r="C39" s="36">
        <v>0</v>
      </c>
    </row>
    <row r="40" spans="1:5" ht="10.15" x14ac:dyDescent="0.2">
      <c r="A40" s="35">
        <v>1253</v>
      </c>
      <c r="B40" s="31" t="s">
        <v>250</v>
      </c>
      <c r="C40" s="36">
        <v>0</v>
      </c>
    </row>
    <row r="41" spans="1:5" x14ac:dyDescent="0.2">
      <c r="A41" s="35">
        <v>1254</v>
      </c>
      <c r="B41" s="31" t="s">
        <v>251</v>
      </c>
      <c r="C41" s="36">
        <v>28625</v>
      </c>
    </row>
    <row r="42" spans="1:5" x14ac:dyDescent="0.2">
      <c r="A42" s="35">
        <v>1259</v>
      </c>
      <c r="B42" s="31" t="s">
        <v>252</v>
      </c>
      <c r="C42" s="36">
        <v>0</v>
      </c>
    </row>
    <row r="44" spans="1:5" x14ac:dyDescent="0.2">
      <c r="A44" s="33" t="s">
        <v>185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593</v>
      </c>
      <c r="D45" s="34" t="s">
        <v>180</v>
      </c>
      <c r="E45" s="34"/>
    </row>
    <row r="46" spans="1:5" x14ac:dyDescent="0.2">
      <c r="A46" s="35">
        <v>5500</v>
      </c>
      <c r="B46" s="31" t="s">
        <v>439</v>
      </c>
      <c r="C46" s="36">
        <f>C47+C56+C59+C65+C67+C69</f>
        <v>215108.56</v>
      </c>
      <c r="D46" s="36">
        <f>D47+D56+D59+D65+D67+D69</f>
        <v>985499.37</v>
      </c>
    </row>
    <row r="47" spans="1:5" x14ac:dyDescent="0.2">
      <c r="A47" s="35">
        <v>5510</v>
      </c>
      <c r="B47" s="31" t="s">
        <v>440</v>
      </c>
      <c r="C47" s="36">
        <f>SUM(C48:C55)</f>
        <v>32250.04</v>
      </c>
      <c r="D47" s="36">
        <f>SUM(D48:D55)</f>
        <v>592412.85</v>
      </c>
    </row>
    <row r="48" spans="1:5" x14ac:dyDescent="0.2">
      <c r="A48" s="35">
        <v>5511</v>
      </c>
      <c r="B48" s="31" t="s">
        <v>441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442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443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444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445</v>
      </c>
      <c r="C52" s="36">
        <v>32250.04</v>
      </c>
      <c r="D52" s="36">
        <v>588509.32999999996</v>
      </c>
    </row>
    <row r="53" spans="1:4" x14ac:dyDescent="0.2">
      <c r="A53" s="35">
        <v>5516</v>
      </c>
      <c r="B53" s="31" t="s">
        <v>446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447</v>
      </c>
      <c r="C54" s="36">
        <v>0</v>
      </c>
      <c r="D54" s="36">
        <v>3903.52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448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449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450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451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452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453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454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455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456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456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457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457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458</v>
      </c>
      <c r="C69" s="36">
        <f>SUM(C70:C77)</f>
        <v>182858.52</v>
      </c>
      <c r="D69" s="36">
        <f>SUM(D70:D77)</f>
        <v>393086.52</v>
      </c>
    </row>
    <row r="70" spans="1:4" x14ac:dyDescent="0.2">
      <c r="A70" s="35">
        <v>5591</v>
      </c>
      <c r="B70" s="31" t="s">
        <v>459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460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461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462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463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356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464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465</v>
      </c>
      <c r="C77" s="36">
        <v>182858.52</v>
      </c>
      <c r="D77" s="36">
        <v>393086.52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466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467</v>
      </c>
      <c r="C80" s="36">
        <v>0</v>
      </c>
      <c r="D80" s="36">
        <v>0</v>
      </c>
    </row>
    <row r="82" spans="2:7" ht="15" x14ac:dyDescent="0.25">
      <c r="B82" s="103" t="s">
        <v>628</v>
      </c>
      <c r="C82" s="103"/>
      <c r="D82" s="140"/>
      <c r="E82" s="141"/>
      <c r="F82" s="140"/>
      <c r="G82" s="14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</dataValidations>
  <pageMargins left="0.7" right="0.7" top="0.75" bottom="0.75" header="0.3" footer="0.3"/>
  <pageSetup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sqref="A1:C23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189</v>
      </c>
      <c r="B2" s="108" t="s">
        <v>51</v>
      </c>
    </row>
    <row r="3" spans="1:2" ht="10.15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600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194</v>
      </c>
    </row>
    <row r="12" spans="1:2" ht="15" customHeight="1" x14ac:dyDescent="0.2"/>
    <row r="13" spans="1:2" ht="10.15" x14ac:dyDescent="0.2">
      <c r="A13" s="122" t="s">
        <v>77</v>
      </c>
      <c r="B13" s="112" t="s">
        <v>601</v>
      </c>
    </row>
    <row r="14" spans="1:2" ht="15" customHeight="1" x14ac:dyDescent="0.2">
      <c r="B14" s="112" t="s">
        <v>602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83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10</vt:i4>
      </vt:variant>
    </vt:vector>
  </HeadingPairs>
  <TitlesOfParts>
    <vt:vector size="2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Conciliacion_Eg!Área_de_impresión</vt:lpstr>
      <vt:lpstr>EFE!Área_de_impresión</vt:lpstr>
      <vt:lpstr>'EFE (I)'!Área_de_impresión</vt:lpstr>
      <vt:lpstr>ESF!Área_de_impresión</vt:lpstr>
      <vt:lpstr>'ESF (I)'!Área_de_impresión</vt:lpstr>
      <vt:lpstr>'Memoria (I)'!Área_de_impresión</vt:lpstr>
      <vt:lpstr>'Notas a los Edos Financieros'!Área_de_impresión</vt:lpstr>
      <vt:lpstr>VHP!Área_de_impresión</vt:lpstr>
      <vt:lpstr>'VHP (I)'!Área_de_impresión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2023-01-23T22:21:41Z</cp:lastPrinted>
  <dcterms:created xsi:type="dcterms:W3CDTF">2012-12-11T20:36:24Z</dcterms:created>
  <dcterms:modified xsi:type="dcterms:W3CDTF">2023-01-24T14:45:26Z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