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tabRatio="863" firstSheet="8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66" r:id="rId13"/>
  </sheets>
  <definedNames>
    <definedName name="_xlnm.Print_Area" localSheetId="3">ACT!$A$1:$E$224</definedName>
    <definedName name="_xlnm.Print_Area" localSheetId="4">'ACT (I)'!$A$1:$B$23</definedName>
    <definedName name="_xlnm.Print_Area" localSheetId="7">EFE!$A$1:$E$129</definedName>
    <definedName name="_xlnm.Print_Area" localSheetId="8">'EFE (I)'!$A$1:$B$18</definedName>
    <definedName name="_xlnm.Print_Area" localSheetId="1">ESF!$A$1:$H$159</definedName>
    <definedName name="_xlnm.Print_Area" localSheetId="2">'ESF (I)'!$A$1:$B$63</definedName>
    <definedName name="_xlnm.Print_Area" localSheetId="12">'Memoria (I)'!$A$1:$F$30</definedName>
    <definedName name="_xlnm.Print_Area" localSheetId="5">VHP!$A$1:$E$36</definedName>
    <definedName name="_xlnm.Print_Area" localSheetId="6">'VHP (I)'!$A$1:$B$16</definedName>
  </definedName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<sst xmlns="http://schemas.openxmlformats.org/spreadsheetml/2006/main" count="941" uniqueCount="669">
  <si>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</si>
  <si>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</si>
  <si>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</si>
  <si>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</si>
  <si>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</si>
  <si>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</si>
  <si>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</si>
  <si>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</si>
  <si>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</si>
  <si>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</si>
  <si>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</si>
  <si>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</si>
  <si>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</si>
  <si>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</si>
  <si>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</si>
  <si>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</si>
  <si>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</si>
  <si>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</si>
  <si>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</si>
  <si>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</si>
  <si>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</si>
  <si>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</si>
  <si>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</si>
  <si>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</si>
  <si>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</si>
  <si>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</si>
  <si>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</si>
  <si>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</si>
  <si>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</si>
  <si>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</si>
  <si>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</si>
  <si>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</si>
  <si>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</si>
  <si>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</si>
  <si>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</si>
  <si>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</si>
  <si>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</si>
  <si>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</si>
  <si>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</si>
  <si>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</si>
  <si>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</si>
  <si>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</si>
  <si>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</si>
  <si>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</si>
  <si>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</si>
  <si>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</si>
  <si>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</si>
  <si>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</si>
  <si>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</si>
  <si>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</si>
  <si>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</si>
  <si>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</si>
  <si>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</si>
  <si>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</si>
  <si>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</si>
  <si>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</si>
  <si>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</si>
  <si>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</si>
  <si>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</si>
  <si>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</si>
  <si>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</si>
  <si>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</si>
  <si>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</si>
  <si>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</si>
  <si>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</si>
  <si>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</si>
  <si>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</si>
  <si>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</si>
  <si>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</si>
  <si>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</si>
  <si>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</si>
  <si>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</si>
  <si>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</si>
  <si>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</si>
  <si>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</si>
  <si>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</si>
  <si>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</si>
  <si>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</si>
  <si>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</si>
  <si>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</si>
  <si>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</si>
  <si>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</si>
  <si>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</si>
  <si>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</si>
  <si>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</si>
  <si>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</si>
  <si>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</si>
  <si>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</si>
  <si>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</si>
  <si>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</si>
  <si>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</si>
  <si>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</si>
  <si>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</si>
  <si>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</si>
  <si>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</si>
  <si>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</si>
  <si>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</si>
  <si>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</si>
  <si>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</si>
  <si>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</si>
  <si>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</si>
  <si>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</si>
  <si>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</si>
  <si>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</si>
  <si>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</si>
  <si>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</si>
  <si>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</si>
  <si>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</si>
  <si>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</si>
  <si>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</si>
  <si>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</si>
  <si>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</si>
  <si>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</si>
  <si>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</si>
  <si>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</si>
  <si>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</si>
  <si>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</si>
  <si>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</si>
  <si>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</si>
  <si>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</si>
  <si>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</si>
  <si>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</si>
  <si>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</si>
  <si>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</si>
  <si>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</si>
  <si>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</si>
  <si>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</si>
  <si>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</si>
  <si>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</si>
  <si>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</si>
  <si>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</si>
  <si>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</si>
  <si>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</si>
  <si>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</si>
  <si>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</si>
  <si>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</si>
  <si>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</si>
  <si>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</si>
  <si>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</si>
  <si>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</si>
  <si>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</si>
  <si>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</si>
  <si>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</si>
  <si>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</si>
  <si>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</si>
  <si>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</si>
  <si>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</si>
  <si>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</si>
  <si>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</si>
  <si>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</si>
  <si>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</si>
  <si>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</si>
  <si>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</si>
  <si>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</si>
  <si>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</si>
  <si>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</si>
  <si>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</si>
  <si>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</si>
  <si>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</si>
  <si>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</si>
  <si>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</si>
  <si>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</si>
  <si>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</si>
  <si>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</si>
  <si>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</si>
  <si>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</si>
  <si>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</si>
  <si>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</si>
  <si>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</si>
  <si>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</si>
  <si>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</si>
  <si>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</si>
  <si>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</si>
  <si>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</si>
  <si>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</si>
  <si>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</si>
  <si>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</si>
  <si>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</si>
  <si>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</si>
  <si>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</si>
  <si>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</si>
  <si>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</si>
  <si>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</si>
  <si>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</si>
  <si>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</si>
  <si>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</si>
  <si>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</si>
  <si>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</si>
  <si>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</si>
  <si>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</si>
  <si>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</si>
  <si>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</si>
  <si>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</si>
  <si>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</si>
  <si>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</si>
  <si>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</si>
  <si>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</si>
  <si>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</si>
  <si>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</si>
  <si>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</si>
  <si>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</si>
  <si>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</si>
  <si>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</si>
  <si>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</si>
  <si>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</si>
  <si>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</si>
  <si>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</si>
  <si>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</si>
  <si>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</si>
  <si>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</si>
  <si>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</si>
  <si>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</si>
  <si>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</si>
  <si>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</si>
  <si>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</si>
  <si>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</si>
  <si>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</si>
  <si>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</si>
  <si>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</si>
  <si>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</si>
  <si>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</si>
  <si>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</si>
  <si>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</si>
  <si>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</si>
  <si>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</si>
  <si>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</si>
  <si>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</si>
  <si>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</si>
  <si>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</si>
  <si>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</si>
  <si>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</si>
  <si>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</si>
  <si>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</si>
  <si>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</si>
  <si>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</si>
  <si>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</si>
  <si>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</si>
  <si>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</si>
  <si>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</si>
  <si>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</si>
  <si>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</si>
  <si>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</si>
  <si>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</si>
  <si>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</si>
  <si>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</si>
  <si>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</si>
  <si>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</si>
  <si>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</si>
  <si>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</si>
  <si>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</si>
  <si>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</si>
  <si>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</si>
  <si>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</si>
  <si>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</si>
  <si>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</si>
  <si>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</si>
  <si>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</si>
  <si>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</si>
  <si>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</si>
  <si>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</si>
  <si>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</si>
  <si>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</si>
  <si>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</si>
  <si>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</si>
  <si>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</si>
  <si>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</si>
  <si>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</si>
  <si>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</si>
  <si>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</si>
  <si>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</si>
  <si>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</si>
  <si>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</si>
  <si>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</si>
  <si>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</si>
  <si>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</si>
  <si>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</si>
  <si>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</si>
  <si>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</si>
  <si>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</si>
  <si>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</si>
  <si>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</si>
  <si>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</si>
  <si>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</si>
  <si>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</si>
  <si>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</si>
  <si>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</si>
  <si>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</si>
  <si>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</si>
  <si>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</si>
  <si>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</si>
  <si>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</si>
  <si>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</si>
  <si>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</si>
  <si>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</si>
  <si>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</si>
  <si>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</si>
  <si>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</si>
  <si>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</si>
  <si>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</si>
  <si>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</si>
  <si>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</si>
  <si>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</si>
  <si>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</si>
  <si>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</si>
  <si>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</si>
  <si>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</si>
  <si>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</si>
  <si>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</si>
  <si>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</si>
  <si>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</si>
  <si>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</si>
  <si>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</si>
  <si>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</si>
  <si>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</si>
  <si>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</si>
  <si>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</si>
  <si>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</si>
  <si>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</si>
  <si>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</si>
  <si>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</si>
  <si>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</si>
  <si>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</si>
  <si>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</si>
  <si>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</si>
  <si>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</si>
  <si>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</si>
  <si>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</si>
  <si>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</si>
  <si>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</si>
  <si>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</si>
  <si>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</si>
  <si>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</si>
  <si>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</si>
  <si>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</si>
  <si>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</si>
  <si>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</si>
  <si>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</si>
  <si>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</si>
  <si>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</si>
  <si>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</si>
  <si>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</si>
  <si>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</si>
  <si>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</si>
  <si>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</si>
  <si>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</si>
  <si>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</si>
  <si>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</si>
  <si>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</si>
  <si>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</si>
  <si>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</si>
  <si>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</si>
  <si>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</si>
  <si>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</si>
  <si>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</si>
  <si>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</si>
  <si>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</si>
  <si>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</si>
  <si>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</si>
  <si>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</si>
  <si>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</si>
  <si>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</si>
  <si>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</si>
  <si>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</si>
  <si>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</si>
  <si>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</si>
  <si>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</si>
  <si>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</si>
  <si>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</si>
  <si>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</si>
  <si>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</si>
  <si>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</si>
  <si>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</si>
  <si>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</si>
  <si>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</si>
  <si>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</si>
  <si>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</si>
  <si>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</si>
  <si>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</si>
  <si>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</si>
  <si>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</si>
  <si>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</si>
  <si>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</si>
  <si>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</si>
  <si>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</si>
  <si>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</si>
  <si>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</si>
  <si>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</si>
  <si>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</si>
  <si>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</si>
  <si>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</si>
  <si>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</si>
  <si>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</si>
  <si>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</si>
  <si>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</si>
  <si>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</si>
  <si>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</si>
  <si>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</si>
  <si>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</si>
  <si>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</si>
  <si>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</si>
  <si>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</si>
  <si>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</si>
  <si>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</si>
  <si>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</si>
  <si>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</si>
  <si>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</si>
  <si>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</si>
  <si>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</si>
  <si>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</si>
  <si>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</si>
  <si>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</si>
  <si>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</si>
  <si>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</si>
  <si>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</si>
  <si>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</si>
  <si>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</si>
  <si>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</si>
  <si>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</si>
  <si>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</si>
  <si>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</si>
  <si>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</si>
  <si>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</si>
  <si>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</si>
  <si>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</si>
  <si>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</si>
  <si>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</si>
  <si>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</si>
  <si>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</si>
  <si>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</si>
  <si>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</si>
  <si>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</si>
  <si>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</si>
  <si>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</si>
  <si>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</si>
  <si>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</si>
  <si>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</si>
  <si>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</si>
  <si>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</si>
  <si>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</si>
  <si>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</si>
  <si>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</si>
  <si>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</si>
  <si>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</si>
  <si>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</si>
  <si>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</si>
  <si>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</si>
  <si>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</si>
  <si>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</si>
  <si>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</si>
  <si>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</si>
  <si>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</si>
  <si>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</si>
  <si>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</si>
  <si>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</si>
  <si>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</si>
  <si>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</si>
  <si>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</si>
  <si>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</si>
  <si>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</si>
  <si>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</si>
  <si>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</si>
  <si>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</si>
  <si>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</si>
  <si>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</si>
  <si>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</si>
  <si>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</si>
  <si>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</si>
  <si>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</si>
  <si>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</si>
  <si>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</si>
  <si>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</si>
  <si>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</si>
  <si>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</si>
  <si>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</si>
  <si>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</si>
  <si>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</si>
  <si>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</si>
  <si>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</si>
  <si>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</si>
  <si>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</si>
  <si>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</si>
  <si>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</si>
  <si>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</si>
  <si>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</si>
  <si>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</si>
  <si>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</si>
  <si>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</si>
  <si>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</si>
  <si>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</si>
  <si>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</si>
  <si>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</si>
  <si>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</si>
  <si>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</si>
  <si>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</si>
  <si>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</si>
  <si>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</si>
  <si>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</si>
  <si>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</si>
  <si>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</si>
  <si>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</si>
  <si>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</si>
  <si>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</si>
  <si>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</si>
  <si>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</si>
  <si>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</si>
  <si>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</si>
  <si>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</si>
  <si>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</si>
  <si>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</si>
  <si>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</si>
  <si>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</si>
  <si>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</si>
  <si>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</si>
  <si>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</si>
  <si>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</si>
  <si>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</si>
  <si>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</si>
  <si>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</si>
  <si>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</si>
  <si>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</si>
  <si>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</si>
  <si>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</si>
  <si>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</si>
  <si>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</si>
  <si>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</si>
  <si>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</si>
  <si>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</si>
  <si>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</si>
  <si>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</si>
  <si>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</si>
  <si>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</si>
  <si>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</si>
  <si>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</si>
  <si>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</si>
  <si>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</si>
  <si>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</si>
  <si>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</si>
  <si>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</si>
  <si>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</si>
  <si>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</si>
  <si>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</si>
  <si>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</si>
  <si>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</si>
  <si>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</si>
  <si>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</si>
  <si>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</si>
  <si>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</si>
  <si>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</si>
  <si>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</si>
  <si>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</si>
  <si>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</si>
  <si>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</si>
  <si>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</si>
  <si>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</si>
  <si>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</si>
  <si>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</si>
  <si>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</si>
  <si>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</si>
  <si>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</si>
  <si>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</si>
  <si>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</si>
  <si>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</si>
  <si>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</si>
  <si>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</si>
  <si>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</si>
  <si>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</si>
  <si>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</si>
  <si>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</si>
  <si>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</si>
  <si>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</si>
  <si>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</si>
  <si>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</si>
  <si>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</si>
  <si>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</si>
  <si>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</si>
  <si>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</si>
  <si>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</si>
  <si>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</si>
  <si>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</si>
  <si>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</si>
  <si>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</si>
  <si>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</si>
  <si>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</si>
  <si>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</si>
  <si>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</si>
  <si>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</si>
  <si>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</si>
  <si>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</si>
  <si>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Santa Cruz de Juventino Rosas</t>
  </si>
  <si>
    <t>Correspondiente del 1 de Enero al 30 de Junio de 2023</t>
  </si>
  <si>
    <t xml:space="preserve">                     C.P MAYRA GRISELL ALVAREZ</t>
  </si>
  <si>
    <t>DRA. MARIA GUADALUPE XOCONOXTLE ALDAMA</t>
  </si>
  <si>
    <t xml:space="preserve">                        ADMINISTRADORA GENERAL</t>
  </si>
  <si>
    <t xml:space="preserve">                        DIRECTORA DIF</t>
  </si>
  <si>
    <t>____________________________________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</si>
  <si>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</si>
  <si>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</si>
  <si>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</si>
  <si>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</si>
  <si>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</si>
  <si>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</si>
  <si>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</si>
  <si>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</si>
  <si>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</si>
  <si>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</si>
  <si>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</si>
  <si>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</si>
  <si>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</si>
  <si>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</si>
  <si>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</si>
  <si>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</si>
  <si>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</si>
  <si>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</si>
  <si>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</si>
  <si>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</si>
  <si>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</si>
  <si>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</si>
  <si>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</si>
  <si>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</si>
  <si>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</si>
  <si>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</si>
  <si>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</si>
  <si>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</si>
  <si>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</si>
  <si>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</si>
  <si>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</si>
  <si>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</si>
  <si>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</si>
  <si>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</si>
  <si>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</si>
  <si>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</si>
  <si>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</si>
  <si>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</si>
  <si>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</si>
  <si>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</si>
  <si>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</si>
  <si>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</si>
  <si>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</si>
  <si>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</si>
  <si>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</si>
  <si>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</si>
  <si>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</si>
  <si>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Notas de Memoria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</si>
  <si>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</si>
  <si>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4. El avance que se registra en las cuentas de orden presupuestarias, previo al cierre presupuestario de cada periodo que se reporte.</t>
  </si>
  <si>
    <t>3. Los contratos firmados de construcciones por tipo de contrato.</t>
  </si>
  <si>
    <t>2. Por tipo de emisión de instrumento: monto, tasa y vencimiento.</t>
  </si>
  <si>
    <t>1. Los valores en custodia de instrumentos prestados a formadores de mercado e instrumentos de crédito recibidos en garantía de los formadores de mercado u otros.</t>
  </si>
  <si>
    <t>Se informará, de manera agrupada, en las notas a los Estados Financieros las cuentas de orden contables y cuentas de orden presupuestario, considerando al menos lo siguiente:</t>
  </si>
  <si>
    <t>- Cuentas de egresos</t>
  </si>
  <si>
    <t>- Cuentas de ingresos</t>
  </si>
  <si>
    <t>- Bienes concesionados o en comodato</t>
  </si>
  <si>
    <t>Los contratos firmados de construcciones por tipo de contrato.</t>
  </si>
  <si>
    <t>- Contratos para Inversión Mediante Proyectos para Prestación de Servicios (PPS) y similares:</t>
  </si>
  <si>
    <t>Como ejemplos de juicios se tienen de forma enunciativa y no limitativa: civiles, penales, fiscales, agrarios, administrativos, ambientales, laborales, mercantiles y procedimientos arbitrales.</t>
  </si>
  <si>
    <t>- Juicios: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</si>
  <si>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</si>
  <si>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Avales y garantías:</t>
  </si>
  <si>
    <t>Por tipo de emisión de instrumento: monto, tasa y vencimiento.</t>
  </si>
  <si>
    <t>- Emisión de obligaciones:</t>
  </si>
  <si>
    <t>Los valores en custodia de instrumentos prestados a formadores de mercado e instrumentos de crédito recibidos en garantía de los formadores de mercado u otros.</t>
  </si>
  <si>
    <t>- Valores: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</si>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</sst>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3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indent="1"/>
    </xf>
    <xf numFmtId="3" fontId="10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4" fontId="10" fillId="0" borderId="0" xfId="19" applyNumberFormat="1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" fontId="11" fillId="0" borderId="0" xfId="19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3" fillId="0" borderId="0" xfId="2" applyFont="1" applyFill="1"/>
    <xf numFmtId="4" fontId="11" fillId="0" borderId="0" xfId="18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horizontal="left" indent="1"/>
    </xf>
    <xf numFmtId="4" fontId="10" fillId="0" borderId="0" xfId="2" applyNumberFormat="1" applyFont="1" applyFill="1"/>
    <xf numFmtId="0" fontId="11" fillId="0" borderId="0" xfId="8" applyFont="1" applyAlignment="1">
      <alignment horizontal="left"/>
    </xf>
    <xf numFmtId="0" fontId="19" fillId="0" borderId="0" xfId="0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0" fontId="3" fillId="0" borderId="0" xfId="3" applyFont="1"/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>
      <alignment horizontal="left" vertical="top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2" fillId="0" borderId="0" xfId="3" applyFont="1"/>
    <xf numFmtId="0" fontId="9" fillId="0" borderId="0" xfId="0" applyFont="1" applyAlignment="1">
      <alignment vertical="center"/>
    </xf>
    <xf numFmtId="0" fontId="21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2" fillId="2" borderId="0" xfId="3" applyFont="1" applyFill="1" applyAlignment="1">
      <alignment horizontal="centerContinuous" vertical="center" wrapText="1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0" fillId="4" borderId="0" xfId="9" applyFont="1" applyFill="1" applyAlignment="1">
      <alignment vertical="center"/>
    </xf>
    <xf numFmtId="0" fontId="10" fillId="4" borderId="0" xfId="9" applyFont="1" applyFill="1" applyAlignment="1">
      <alignment horizontal="center"/>
    </xf>
    <xf numFmtId="0" fontId="10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9" sqref="B29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65" t="s">
        <v>588</v>
      </c>
      <c r="B1" s="165"/>
      <c r="C1" s="16"/>
      <c r="D1" s="13" t="s">
        <v>529</v>
      </c>
      <c r="E1" s="14">
        <v>2023</v>
      </c>
    </row>
    <row r="2" spans="1:5" ht="18.95" customHeight="1" x14ac:dyDescent="0.2">
      <c r="A2" s="166" t="s">
        <v>528</v>
      </c>
      <c r="B2" s="166"/>
      <c r="C2" s="35"/>
      <c r="D2" s="13" t="s">
        <v>530</v>
      </c>
      <c r="E2" s="16" t="s">
        <v>535</v>
      </c>
    </row>
    <row r="3" spans="1:5" ht="18.95" customHeight="1" x14ac:dyDescent="0.2">
      <c r="A3" s="167" t="s">
        <v>589</v>
      </c>
      <c r="B3" s="167"/>
      <c r="C3" s="16"/>
      <c r="D3" s="13" t="s">
        <v>531</v>
      </c>
      <c r="E3" s="14">
        <v>2</v>
      </c>
    </row>
    <row r="4" spans="1:5" s="89" customFormat="1" ht="18.95" customHeight="1" x14ac:dyDescent="0.2">
      <c r="A4" s="167" t="s">
        <v>549</v>
      </c>
      <c r="B4" s="167"/>
      <c r="C4" s="167"/>
      <c r="D4" s="167"/>
      <c r="E4" s="167"/>
    </row>
    <row r="5" spans="1:5" ht="15" customHeight="1" x14ac:dyDescent="0.2">
      <c r="A5" s="121" t="s">
        <v>32</v>
      </c>
      <c r="B5" s="120" t="s">
        <v>33</v>
      </c>
    </row>
    <row r="6" spans="1:5" ht="10.15" x14ac:dyDescent="0.2">
      <c r="A6" s="4"/>
      <c r="B6" s="5"/>
    </row>
    <row r="7" spans="1:5" ht="10.15" x14ac:dyDescent="0.2">
      <c r="A7" s="6"/>
      <c r="B7" s="7" t="s">
        <v>36</v>
      </c>
    </row>
    <row r="8" spans="1:5" ht="10.15" x14ac:dyDescent="0.2">
      <c r="A8" s="6"/>
      <c r="B8" s="7"/>
    </row>
    <row r="9" spans="1:5" ht="10.1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ht="10.15" x14ac:dyDescent="0.2">
      <c r="A11" s="42" t="s">
        <v>3</v>
      </c>
      <c r="B11" s="43" t="s">
        <v>4</v>
      </c>
    </row>
    <row r="12" spans="1:5" ht="10.15" x14ac:dyDescent="0.2">
      <c r="A12" s="42" t="s">
        <v>5</v>
      </c>
      <c r="B12" s="43" t="s">
        <v>6</v>
      </c>
    </row>
    <row r="13" spans="1:5" x14ac:dyDescent="0.2">
      <c r="A13" s="42" t="s">
        <v>81</v>
      </c>
      <c r="B13" s="43" t="s">
        <v>518</v>
      </c>
    </row>
    <row r="14" spans="1:5" ht="10.15" x14ac:dyDescent="0.2">
      <c r="A14" s="42" t="s">
        <v>7</v>
      </c>
      <c r="B14" s="43" t="s">
        <v>519</v>
      </c>
    </row>
    <row r="15" spans="1:5" x14ac:dyDescent="0.2">
      <c r="A15" s="42" t="s">
        <v>8</v>
      </c>
      <c r="B15" s="43" t="s">
        <v>80</v>
      </c>
    </row>
    <row r="16" spans="1:5" ht="10.15" x14ac:dyDescent="0.2">
      <c r="A16" s="42" t="s">
        <v>9</v>
      </c>
      <c r="B16" s="43" t="s">
        <v>10</v>
      </c>
    </row>
    <row r="17" spans="1:2" ht="10.15" x14ac:dyDescent="0.2">
      <c r="A17" s="42" t="s">
        <v>11</v>
      </c>
      <c r="B17" s="43" t="s">
        <v>12</v>
      </c>
    </row>
    <row r="18" spans="1:2" ht="10.15" x14ac:dyDescent="0.2">
      <c r="A18" s="42" t="s">
        <v>13</v>
      </c>
      <c r="B18" s="43" t="s">
        <v>14</v>
      </c>
    </row>
    <row r="19" spans="1:2" ht="10.15" x14ac:dyDescent="0.2">
      <c r="A19" s="42" t="s">
        <v>15</v>
      </c>
      <c r="B19" s="43" t="s">
        <v>16</v>
      </c>
    </row>
    <row r="20" spans="1:2" ht="10.15" x14ac:dyDescent="0.2">
      <c r="A20" s="42" t="s">
        <v>17</v>
      </c>
      <c r="B20" s="43" t="s">
        <v>520</v>
      </c>
    </row>
    <row r="21" spans="1:2" ht="10.15" x14ac:dyDescent="0.2">
      <c r="A21" s="42" t="s">
        <v>18</v>
      </c>
      <c r="B21" s="43" t="s">
        <v>19</v>
      </c>
    </row>
    <row r="22" spans="1:2" ht="10.15" x14ac:dyDescent="0.2">
      <c r="A22" s="42" t="s">
        <v>20</v>
      </c>
      <c r="B22" s="43" t="s">
        <v>128</v>
      </c>
    </row>
    <row r="23" spans="1:2" ht="10.15" x14ac:dyDescent="0.2">
      <c r="A23" s="42" t="s">
        <v>21</v>
      </c>
      <c r="B23" s="43" t="s">
        <v>22</v>
      </c>
    </row>
    <row r="24" spans="1:2" ht="10.15" x14ac:dyDescent="0.2">
      <c r="A24" s="90" t="s">
        <v>504</v>
      </c>
      <c r="B24" s="91" t="s">
        <v>249</v>
      </c>
    </row>
    <row r="25" spans="1:2" x14ac:dyDescent="0.2">
      <c r="A25" s="90" t="s">
        <v>505</v>
      </c>
      <c r="B25" s="91" t="s">
        <v>506</v>
      </c>
    </row>
    <row r="26" spans="1:2" s="89" customFormat="1" ht="10.15" x14ac:dyDescent="0.2">
      <c r="A26" s="90" t="s">
        <v>507</v>
      </c>
      <c r="B26" s="91" t="s">
        <v>286</v>
      </c>
    </row>
    <row r="27" spans="1:2" ht="10.15" x14ac:dyDescent="0.2">
      <c r="A27" s="90" t="s">
        <v>508</v>
      </c>
      <c r="B27" s="91" t="s">
        <v>303</v>
      </c>
    </row>
    <row r="28" spans="1:2" ht="10.15" x14ac:dyDescent="0.2">
      <c r="A28" s="42" t="s">
        <v>23</v>
      </c>
      <c r="B28" s="43" t="s">
        <v>24</v>
      </c>
    </row>
    <row r="29" spans="1:2" ht="10.15" x14ac:dyDescent="0.2">
      <c r="A29" s="42" t="s">
        <v>25</v>
      </c>
      <c r="B29" s="43" t="s">
        <v>26</v>
      </c>
    </row>
    <row r="30" spans="1:2" ht="10.15" x14ac:dyDescent="0.2">
      <c r="A30" s="42" t="s">
        <v>27</v>
      </c>
      <c r="B30" s="43" t="s">
        <v>28</v>
      </c>
    </row>
    <row r="31" spans="1:2" ht="10.15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ht="10.15" x14ac:dyDescent="0.2">
      <c r="A33" s="6"/>
      <c r="B33" s="9"/>
    </row>
    <row r="34" spans="1:2" ht="10.15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ht="10.15" x14ac:dyDescent="0.2">
      <c r="A37" s="6"/>
      <c r="B37" s="9"/>
    </row>
    <row r="38" spans="1:2" ht="10.15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550</v>
      </c>
    </row>
    <row r="41" spans="1:2" ht="12" thickBot="1" x14ac:dyDescent="0.25">
      <c r="A41" s="10"/>
      <c r="B41" s="11"/>
    </row>
    <row r="44" spans="1:2" x14ac:dyDescent="0.2">
      <c r="B44" s="89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B26" sqref="B26:D28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41.5703125" style="38" customWidth="1"/>
    <col min="4" max="16384" width="11.42578125" style="38"/>
  </cols>
  <sheetData>
    <row r="1" spans="1:3" s="36" customFormat="1" ht="18" customHeight="1" x14ac:dyDescent="0.25">
      <c r="A1" s="171" t="s">
        <v>588</v>
      </c>
      <c r="B1" s="172"/>
      <c r="C1" s="173"/>
    </row>
    <row r="2" spans="1:3" s="36" customFormat="1" ht="18" customHeight="1" x14ac:dyDescent="0.25">
      <c r="A2" s="174" t="s">
        <v>540</v>
      </c>
      <c r="B2" s="175"/>
      <c r="C2" s="176"/>
    </row>
    <row r="3" spans="1:3" s="36" customFormat="1" ht="18" customHeight="1" x14ac:dyDescent="0.3">
      <c r="A3" s="174" t="s">
        <v>589</v>
      </c>
      <c r="B3" s="177"/>
      <c r="C3" s="176"/>
    </row>
    <row r="4" spans="1:3" s="39" customFormat="1" ht="18" customHeight="1" x14ac:dyDescent="0.2">
      <c r="A4" s="178" t="s">
        <v>541</v>
      </c>
      <c r="B4" s="179"/>
      <c r="C4" s="180"/>
    </row>
    <row r="5" spans="1:3" s="37" customFormat="1" x14ac:dyDescent="0.2">
      <c r="A5" s="54" t="s">
        <v>458</v>
      </c>
      <c r="B5" s="54"/>
      <c r="C5" s="128">
        <v>10902230.52</v>
      </c>
    </row>
    <row r="6" spans="1:3" ht="10.15" x14ac:dyDescent="0.2">
      <c r="A6" s="55"/>
      <c r="B6" s="56"/>
      <c r="C6" s="57"/>
    </row>
    <row r="7" spans="1:3" x14ac:dyDescent="0.2">
      <c r="A7" s="64" t="s">
        <v>459</v>
      </c>
      <c r="B7" s="64"/>
      <c r="C7" s="129">
        <f>SUM(C8:C13)</f>
        <v>0</v>
      </c>
    </row>
    <row r="8" spans="1:3" x14ac:dyDescent="0.2">
      <c r="A8" s="72" t="s">
        <v>460</v>
      </c>
      <c r="B8" s="71" t="s">
        <v>287</v>
      </c>
      <c r="C8" s="130">
        <v>0</v>
      </c>
    </row>
    <row r="9" spans="1:3" x14ac:dyDescent="0.2">
      <c r="A9" s="58" t="s">
        <v>461</v>
      </c>
      <c r="B9" s="59" t="s">
        <v>470</v>
      </c>
      <c r="C9" s="130">
        <v>0</v>
      </c>
    </row>
    <row r="10" spans="1:3" x14ac:dyDescent="0.2">
      <c r="A10" s="58" t="s">
        <v>462</v>
      </c>
      <c r="B10" s="59" t="s">
        <v>295</v>
      </c>
      <c r="C10" s="130">
        <v>0</v>
      </c>
    </row>
    <row r="11" spans="1:3" x14ac:dyDescent="0.2">
      <c r="A11" s="58" t="s">
        <v>463</v>
      </c>
      <c r="B11" s="59" t="s">
        <v>296</v>
      </c>
      <c r="C11" s="130">
        <v>0</v>
      </c>
    </row>
    <row r="12" spans="1:3" x14ac:dyDescent="0.2">
      <c r="A12" s="58" t="s">
        <v>464</v>
      </c>
      <c r="B12" s="59" t="s">
        <v>297</v>
      </c>
      <c r="C12" s="130">
        <v>0</v>
      </c>
    </row>
    <row r="13" spans="1:3" x14ac:dyDescent="0.2">
      <c r="A13" s="60" t="s">
        <v>465</v>
      </c>
      <c r="B13" s="61" t="s">
        <v>466</v>
      </c>
      <c r="C13" s="130">
        <v>0</v>
      </c>
    </row>
    <row r="14" spans="1:3" ht="10.15" x14ac:dyDescent="0.2">
      <c r="A14" s="70"/>
      <c r="B14" s="62"/>
      <c r="C14" s="63"/>
    </row>
    <row r="15" spans="1:3" ht="10.15" x14ac:dyDescent="0.2">
      <c r="A15" s="64" t="s">
        <v>73</v>
      </c>
      <c r="B15" s="56"/>
      <c r="C15" s="129">
        <f>SUM(C16:C18)</f>
        <v>0</v>
      </c>
    </row>
    <row r="16" spans="1:3" x14ac:dyDescent="0.2">
      <c r="A16" s="65">
        <v>3.1</v>
      </c>
      <c r="B16" s="59" t="s">
        <v>469</v>
      </c>
      <c r="C16" s="130">
        <v>0</v>
      </c>
    </row>
    <row r="17" spans="1:4" x14ac:dyDescent="0.2">
      <c r="A17" s="66">
        <v>3.2</v>
      </c>
      <c r="B17" s="59" t="s">
        <v>467</v>
      </c>
      <c r="C17" s="130">
        <v>0</v>
      </c>
    </row>
    <row r="18" spans="1:4" ht="10.15" x14ac:dyDescent="0.2">
      <c r="A18" s="66">
        <v>3.3</v>
      </c>
      <c r="B18" s="61" t="s">
        <v>468</v>
      </c>
      <c r="C18" s="131">
        <v>0</v>
      </c>
    </row>
    <row r="19" spans="1:4" ht="10.15" x14ac:dyDescent="0.2">
      <c r="A19" s="55"/>
      <c r="B19" s="67"/>
      <c r="C19" s="68"/>
    </row>
    <row r="20" spans="1:4" ht="10.15" x14ac:dyDescent="0.2">
      <c r="A20" s="69" t="s">
        <v>586</v>
      </c>
      <c r="B20" s="69"/>
      <c r="C20" s="128">
        <f>C5+C7-C15</f>
        <v>10902230.52</v>
      </c>
    </row>
    <row r="22" spans="1:4" ht="10.15" x14ac:dyDescent="0.2">
      <c r="B22" s="38" t="s">
        <v>551</v>
      </c>
    </row>
    <row r="26" spans="1:4" x14ac:dyDescent="0.2">
      <c r="B26" s="149"/>
      <c r="C26" s="149"/>
      <c r="D26" s="113"/>
    </row>
    <row r="27" spans="1:4" x14ac:dyDescent="0.2">
      <c r="B27" s="19"/>
      <c r="C27" s="19"/>
      <c r="D27" s="113"/>
    </row>
    <row r="28" spans="1:4" x14ac:dyDescent="0.2">
      <c r="B28" s="19"/>
      <c r="C28" s="19"/>
      <c r="D28" s="11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opLeftCell="A10" workbookViewId="0">
      <selection activeCell="A35" sqref="A3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43.28515625" style="38" customWidth="1"/>
    <col min="4" max="16384" width="11.42578125" style="38"/>
  </cols>
  <sheetData>
    <row r="1" spans="1:3" s="40" customFormat="1" ht="18.95" customHeight="1" x14ac:dyDescent="0.25">
      <c r="A1" s="181" t="s">
        <v>588</v>
      </c>
      <c r="B1" s="182"/>
      <c r="C1" s="183"/>
    </row>
    <row r="2" spans="1:3" s="40" customFormat="1" ht="18.95" customHeight="1" x14ac:dyDescent="0.25">
      <c r="A2" s="184" t="s">
        <v>542</v>
      </c>
      <c r="B2" s="185"/>
      <c r="C2" s="186"/>
    </row>
    <row r="3" spans="1:3" s="40" customFormat="1" ht="18.95" customHeight="1" x14ac:dyDescent="0.25">
      <c r="A3" s="184" t="s">
        <v>589</v>
      </c>
      <c r="B3" s="187"/>
      <c r="C3" s="186"/>
    </row>
    <row r="4" spans="1:3" s="41" customFormat="1" ht="10.15" x14ac:dyDescent="0.2">
      <c r="A4" s="178" t="s">
        <v>541</v>
      </c>
      <c r="B4" s="179"/>
      <c r="C4" s="180"/>
    </row>
    <row r="5" spans="1:3" ht="10.15" x14ac:dyDescent="0.2">
      <c r="A5" s="80" t="s">
        <v>471</v>
      </c>
      <c r="B5" s="54"/>
      <c r="C5" s="132">
        <v>10651879.93</v>
      </c>
    </row>
    <row r="6" spans="1:3" ht="10.15" x14ac:dyDescent="0.2">
      <c r="A6" s="74"/>
      <c r="B6" s="56"/>
      <c r="C6" s="75"/>
    </row>
    <row r="7" spans="1:3" ht="10.15" x14ac:dyDescent="0.2">
      <c r="A7" s="64" t="s">
        <v>472</v>
      </c>
      <c r="B7" s="76"/>
      <c r="C7" s="129">
        <f>SUM(C8:C28)</f>
        <v>15999</v>
      </c>
    </row>
    <row r="8" spans="1:3" x14ac:dyDescent="0.2">
      <c r="A8" s="111">
        <v>2.1</v>
      </c>
      <c r="B8" s="81" t="s">
        <v>315</v>
      </c>
      <c r="C8" s="133">
        <v>0</v>
      </c>
    </row>
    <row r="9" spans="1:3" x14ac:dyDescent="0.2">
      <c r="A9" s="111">
        <v>2.2000000000000002</v>
      </c>
      <c r="B9" s="81" t="s">
        <v>312</v>
      </c>
      <c r="C9" s="133">
        <v>0</v>
      </c>
    </row>
    <row r="10" spans="1:3" x14ac:dyDescent="0.2">
      <c r="A10" s="86">
        <v>2.2999999999999998</v>
      </c>
      <c r="B10" s="73" t="s">
        <v>182</v>
      </c>
      <c r="C10" s="133">
        <v>15999</v>
      </c>
    </row>
    <row r="11" spans="1:3" x14ac:dyDescent="0.2">
      <c r="A11" s="86">
        <v>2.4</v>
      </c>
      <c r="B11" s="73" t="s">
        <v>183</v>
      </c>
      <c r="C11" s="133">
        <v>0</v>
      </c>
    </row>
    <row r="12" spans="1:3" x14ac:dyDescent="0.2">
      <c r="A12" s="86">
        <v>2.5</v>
      </c>
      <c r="B12" s="73" t="s">
        <v>184</v>
      </c>
      <c r="C12" s="133">
        <v>0</v>
      </c>
    </row>
    <row r="13" spans="1:3" x14ac:dyDescent="0.2">
      <c r="A13" s="86">
        <v>2.6</v>
      </c>
      <c r="B13" s="73" t="s">
        <v>185</v>
      </c>
      <c r="C13" s="133">
        <v>0</v>
      </c>
    </row>
    <row r="14" spans="1:3" x14ac:dyDescent="0.2">
      <c r="A14" s="86">
        <v>2.7</v>
      </c>
      <c r="B14" s="73" t="s">
        <v>186</v>
      </c>
      <c r="C14" s="133">
        <v>0</v>
      </c>
    </row>
    <row r="15" spans="1:3" x14ac:dyDescent="0.2">
      <c r="A15" s="86">
        <v>2.8</v>
      </c>
      <c r="B15" s="73" t="s">
        <v>187</v>
      </c>
      <c r="C15" s="133">
        <v>0</v>
      </c>
    </row>
    <row r="16" spans="1:3" x14ac:dyDescent="0.2">
      <c r="A16" s="86">
        <v>2.9</v>
      </c>
      <c r="B16" s="73" t="s">
        <v>189</v>
      </c>
      <c r="C16" s="133">
        <v>0</v>
      </c>
    </row>
    <row r="17" spans="1:3" x14ac:dyDescent="0.2">
      <c r="A17" s="86" t="s">
        <v>473</v>
      </c>
      <c r="B17" s="73" t="s">
        <v>474</v>
      </c>
      <c r="C17" s="133">
        <v>0</v>
      </c>
    </row>
    <row r="18" spans="1:3" x14ac:dyDescent="0.2">
      <c r="A18" s="86" t="s">
        <v>497</v>
      </c>
      <c r="B18" s="73" t="s">
        <v>191</v>
      </c>
      <c r="C18" s="133">
        <v>0</v>
      </c>
    </row>
    <row r="19" spans="1:3" x14ac:dyDescent="0.2">
      <c r="A19" s="86" t="s">
        <v>498</v>
      </c>
      <c r="B19" s="73" t="s">
        <v>475</v>
      </c>
      <c r="C19" s="133">
        <v>0</v>
      </c>
    </row>
    <row r="20" spans="1:3" x14ac:dyDescent="0.2">
      <c r="A20" s="86" t="s">
        <v>499</v>
      </c>
      <c r="B20" s="73" t="s">
        <v>476</v>
      </c>
      <c r="C20" s="133">
        <v>0</v>
      </c>
    </row>
    <row r="21" spans="1:3" x14ac:dyDescent="0.2">
      <c r="A21" s="86" t="s">
        <v>500</v>
      </c>
      <c r="B21" s="73" t="s">
        <v>477</v>
      </c>
      <c r="C21" s="133">
        <v>0</v>
      </c>
    </row>
    <row r="22" spans="1:3" x14ac:dyDescent="0.2">
      <c r="A22" s="86" t="s">
        <v>478</v>
      </c>
      <c r="B22" s="73" t="s">
        <v>479</v>
      </c>
      <c r="C22" s="133">
        <v>0</v>
      </c>
    </row>
    <row r="23" spans="1:3" x14ac:dyDescent="0.2">
      <c r="A23" s="86" t="s">
        <v>480</v>
      </c>
      <c r="B23" s="73" t="s">
        <v>481</v>
      </c>
      <c r="C23" s="133">
        <v>0</v>
      </c>
    </row>
    <row r="24" spans="1:3" x14ac:dyDescent="0.2">
      <c r="A24" s="86" t="s">
        <v>482</v>
      </c>
      <c r="B24" s="73" t="s">
        <v>483</v>
      </c>
      <c r="C24" s="133">
        <v>0</v>
      </c>
    </row>
    <row r="25" spans="1:3" x14ac:dyDescent="0.2">
      <c r="A25" s="86" t="s">
        <v>484</v>
      </c>
      <c r="B25" s="73" t="s">
        <v>485</v>
      </c>
      <c r="C25" s="133">
        <v>0</v>
      </c>
    </row>
    <row r="26" spans="1:3" x14ac:dyDescent="0.2">
      <c r="A26" s="86" t="s">
        <v>486</v>
      </c>
      <c r="B26" s="73" t="s">
        <v>487</v>
      </c>
      <c r="C26" s="133">
        <v>0</v>
      </c>
    </row>
    <row r="27" spans="1:3" x14ac:dyDescent="0.2">
      <c r="A27" s="86" t="s">
        <v>488</v>
      </c>
      <c r="B27" s="73" t="s">
        <v>489</v>
      </c>
      <c r="C27" s="133">
        <v>0</v>
      </c>
    </row>
    <row r="28" spans="1:3" x14ac:dyDescent="0.2">
      <c r="A28" s="86" t="s">
        <v>490</v>
      </c>
      <c r="B28" s="81" t="s">
        <v>491</v>
      </c>
      <c r="C28" s="133">
        <v>0</v>
      </c>
    </row>
    <row r="29" spans="1:3" ht="10.15" x14ac:dyDescent="0.2">
      <c r="A29" s="87"/>
      <c r="B29" s="82"/>
      <c r="C29" s="83"/>
    </row>
    <row r="30" spans="1:3" x14ac:dyDescent="0.2">
      <c r="A30" s="84" t="s">
        <v>492</v>
      </c>
      <c r="B30" s="85"/>
      <c r="C30" s="134">
        <f>SUM(C31:C35)</f>
        <v>440333</v>
      </c>
    </row>
    <row r="31" spans="1:3" x14ac:dyDescent="0.2">
      <c r="A31" s="86" t="s">
        <v>493</v>
      </c>
      <c r="B31" s="73" t="s">
        <v>384</v>
      </c>
      <c r="C31" s="133">
        <v>0</v>
      </c>
    </row>
    <row r="32" spans="1:3" x14ac:dyDescent="0.2">
      <c r="A32" s="86" t="s">
        <v>494</v>
      </c>
      <c r="B32" s="73" t="s">
        <v>71</v>
      </c>
      <c r="C32" s="133">
        <v>0</v>
      </c>
    </row>
    <row r="33" spans="1:4" x14ac:dyDescent="0.2">
      <c r="A33" s="86" t="s">
        <v>495</v>
      </c>
      <c r="B33" s="73" t="s">
        <v>394</v>
      </c>
      <c r="C33" s="133">
        <v>0</v>
      </c>
    </row>
    <row r="34" spans="1:4" x14ac:dyDescent="0.2">
      <c r="A34" s="86" t="s">
        <v>666</v>
      </c>
      <c r="B34" s="73" t="s">
        <v>400</v>
      </c>
      <c r="C34" s="133">
        <v>440333</v>
      </c>
    </row>
    <row r="35" spans="1:4" ht="10.15" x14ac:dyDescent="0.2">
      <c r="A35" s="86" t="s">
        <v>667</v>
      </c>
      <c r="B35" s="81" t="s">
        <v>496</v>
      </c>
      <c r="C35" s="135">
        <v>0</v>
      </c>
    </row>
    <row r="36" spans="1:4" ht="10.15" x14ac:dyDescent="0.2">
      <c r="A36" s="74"/>
      <c r="B36" s="77"/>
      <c r="C36" s="78"/>
    </row>
    <row r="37" spans="1:4" ht="10.15" x14ac:dyDescent="0.2">
      <c r="A37" s="79" t="s">
        <v>587</v>
      </c>
      <c r="B37" s="54"/>
      <c r="C37" s="128">
        <f>C5-C7+C30</f>
        <v>11076213.93</v>
      </c>
    </row>
    <row r="39" spans="1:4" x14ac:dyDescent="0.2">
      <c r="B39" s="38" t="s">
        <v>551</v>
      </c>
    </row>
    <row r="43" spans="1:4" x14ac:dyDescent="0.2">
      <c r="B43" s="149"/>
      <c r="C43" s="149"/>
      <c r="D43" s="113"/>
    </row>
    <row r="44" spans="1:4" x14ac:dyDescent="0.2">
      <c r="B44" s="19"/>
      <c r="C44" s="19"/>
      <c r="D44" s="113"/>
    </row>
    <row r="45" spans="1:4" x14ac:dyDescent="0.2">
      <c r="B45" s="19"/>
      <c r="C45" s="19"/>
      <c r="D45" s="11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B36" sqref="B36"/>
    </sheetView>
  </sheetViews>
  <sheetFormatPr baseColWidth="10" defaultRowHeight="15" x14ac:dyDescent="0.25"/>
  <cols>
    <col min="1" max="1" width="24" customWidth="1"/>
    <col min="2" max="2" width="63.5703125" customWidth="1"/>
    <col min="3" max="3" width="11.140625" customWidth="1"/>
    <col min="4" max="4" width="16" customWidth="1"/>
    <col min="5" max="5" width="15.7109375" customWidth="1"/>
    <col min="6" max="6" width="12.28515625" customWidth="1"/>
    <col min="7" max="7" width="17.85546875" customWidth="1"/>
    <col min="8" max="8" width="12.5703125" customWidth="1"/>
    <col min="9" max="9" width="5.5703125" customWidth="1"/>
    <col min="10" max="10" width="13.7109375" customWidth="1"/>
    <col min="11" max="11" width="0.28515625" customWidth="1"/>
  </cols>
  <sheetData>
    <row r="1" spans="1:10" x14ac:dyDescent="0.25">
      <c r="A1" s="170" t="s">
        <v>588</v>
      </c>
      <c r="B1" s="188"/>
      <c r="C1" s="188"/>
      <c r="D1" s="188"/>
      <c r="E1" s="188"/>
      <c r="F1" s="188"/>
      <c r="G1" s="26" t="s">
        <v>532</v>
      </c>
      <c r="H1" s="27">
        <v>2023</v>
      </c>
    </row>
    <row r="2" spans="1:10" x14ac:dyDescent="0.25">
      <c r="A2" s="170" t="s">
        <v>642</v>
      </c>
      <c r="B2" s="188"/>
      <c r="C2" s="188"/>
      <c r="D2" s="188"/>
      <c r="E2" s="188"/>
      <c r="F2" s="188"/>
      <c r="G2" s="26" t="s">
        <v>533</v>
      </c>
      <c r="H2" s="27" t="s">
        <v>535</v>
      </c>
    </row>
    <row r="3" spans="1:10" x14ac:dyDescent="0.25">
      <c r="A3" s="189" t="s">
        <v>589</v>
      </c>
      <c r="B3" s="190"/>
      <c r="C3" s="190"/>
      <c r="D3" s="190"/>
      <c r="E3" s="190"/>
      <c r="F3" s="190"/>
      <c r="G3" s="26" t="s">
        <v>534</v>
      </c>
      <c r="H3" s="27">
        <v>2</v>
      </c>
    </row>
    <row r="4" spans="1:10" x14ac:dyDescent="0.25">
      <c r="A4" s="29" t="s">
        <v>139</v>
      </c>
      <c r="B4" s="30"/>
      <c r="C4" s="30"/>
      <c r="D4" s="30"/>
      <c r="E4" s="30"/>
      <c r="F4" s="30"/>
      <c r="G4" s="30"/>
      <c r="H4" s="30"/>
    </row>
    <row r="7" spans="1:10" x14ac:dyDescent="0.25">
      <c r="A7" s="31" t="s">
        <v>94</v>
      </c>
      <c r="B7" s="31" t="s">
        <v>641</v>
      </c>
      <c r="C7" s="31" t="s">
        <v>640</v>
      </c>
      <c r="D7" s="31" t="s">
        <v>639</v>
      </c>
      <c r="E7" s="31" t="s">
        <v>638</v>
      </c>
      <c r="F7" s="31" t="s">
        <v>637</v>
      </c>
      <c r="G7" s="31" t="s">
        <v>632</v>
      </c>
      <c r="H7" s="31" t="s">
        <v>636</v>
      </c>
      <c r="I7" s="31" t="s">
        <v>635</v>
      </c>
      <c r="J7" s="31" t="s">
        <v>634</v>
      </c>
    </row>
    <row r="8" spans="1:10" x14ac:dyDescent="0.25">
      <c r="A8" s="116">
        <v>7000</v>
      </c>
      <c r="B8" s="117" t="s">
        <v>633</v>
      </c>
      <c r="C8" s="117"/>
      <c r="D8" s="117"/>
      <c r="E8" s="117"/>
      <c r="F8" s="117"/>
      <c r="G8" s="117"/>
      <c r="H8" s="117"/>
      <c r="I8" s="117"/>
      <c r="J8" s="117"/>
    </row>
    <row r="9" spans="1:10" x14ac:dyDescent="0.25">
      <c r="A9" s="113">
        <v>7110</v>
      </c>
      <c r="B9" s="113" t="s">
        <v>632</v>
      </c>
      <c r="C9" s="115">
        <v>0</v>
      </c>
      <c r="D9" s="115">
        <v>0</v>
      </c>
      <c r="E9" s="115">
        <v>0</v>
      </c>
      <c r="F9" s="115">
        <v>0</v>
      </c>
    </row>
    <row r="10" spans="1:10" x14ac:dyDescent="0.25">
      <c r="A10" s="113">
        <v>7120</v>
      </c>
      <c r="B10" s="113" t="s">
        <v>631</v>
      </c>
      <c r="C10" s="115">
        <v>0</v>
      </c>
      <c r="D10" s="115">
        <v>0</v>
      </c>
      <c r="E10" s="115">
        <v>0</v>
      </c>
      <c r="F10" s="115">
        <v>0</v>
      </c>
    </row>
    <row r="11" spans="1:10" x14ac:dyDescent="0.25">
      <c r="A11" s="113">
        <v>7130</v>
      </c>
      <c r="B11" s="113" t="s">
        <v>630</v>
      </c>
      <c r="C11" s="115">
        <v>0</v>
      </c>
      <c r="D11" s="115">
        <v>0</v>
      </c>
      <c r="E11" s="115">
        <v>0</v>
      </c>
      <c r="F11" s="115">
        <v>0</v>
      </c>
    </row>
    <row r="12" spans="1:10" x14ac:dyDescent="0.25">
      <c r="A12" s="113">
        <v>7140</v>
      </c>
      <c r="B12" s="113" t="s">
        <v>629</v>
      </c>
      <c r="C12" s="115">
        <v>0</v>
      </c>
      <c r="D12" s="115">
        <v>0</v>
      </c>
      <c r="E12" s="115">
        <v>0</v>
      </c>
      <c r="F12" s="115">
        <v>0</v>
      </c>
    </row>
    <row r="13" spans="1:10" x14ac:dyDescent="0.25">
      <c r="A13" s="113">
        <v>7150</v>
      </c>
      <c r="B13" s="113" t="s">
        <v>628</v>
      </c>
      <c r="C13" s="115">
        <v>0</v>
      </c>
      <c r="D13" s="115">
        <v>0</v>
      </c>
      <c r="E13" s="115">
        <v>0</v>
      </c>
      <c r="F13" s="115">
        <v>0</v>
      </c>
    </row>
    <row r="14" spans="1:10" x14ac:dyDescent="0.25">
      <c r="A14" s="113">
        <v>7160</v>
      </c>
      <c r="B14" s="113" t="s">
        <v>627</v>
      </c>
      <c r="C14" s="115">
        <v>0</v>
      </c>
      <c r="D14" s="115">
        <v>0</v>
      </c>
      <c r="E14" s="115">
        <v>0</v>
      </c>
      <c r="F14" s="115">
        <v>0</v>
      </c>
    </row>
    <row r="15" spans="1:10" x14ac:dyDescent="0.25">
      <c r="A15" s="113">
        <v>7210</v>
      </c>
      <c r="B15" s="113" t="s">
        <v>626</v>
      </c>
      <c r="C15" s="115">
        <v>0</v>
      </c>
      <c r="D15" s="115">
        <v>0</v>
      </c>
      <c r="E15" s="115">
        <v>0</v>
      </c>
      <c r="F15" s="115">
        <v>0</v>
      </c>
    </row>
    <row r="16" spans="1:10" x14ac:dyDescent="0.25">
      <c r="A16" s="113">
        <v>7220</v>
      </c>
      <c r="B16" s="113" t="s">
        <v>625</v>
      </c>
      <c r="C16" s="115">
        <v>0</v>
      </c>
      <c r="D16" s="115">
        <v>0</v>
      </c>
      <c r="E16" s="115">
        <v>0</v>
      </c>
      <c r="F16" s="115">
        <v>0</v>
      </c>
    </row>
    <row r="17" spans="1:6" x14ac:dyDescent="0.25">
      <c r="A17" s="113">
        <v>7230</v>
      </c>
      <c r="B17" s="113" t="s">
        <v>624</v>
      </c>
      <c r="C17" s="115">
        <v>0</v>
      </c>
      <c r="D17" s="115">
        <v>0</v>
      </c>
      <c r="E17" s="115">
        <v>0</v>
      </c>
      <c r="F17" s="115">
        <v>0</v>
      </c>
    </row>
    <row r="18" spans="1:6" x14ac:dyDescent="0.25">
      <c r="A18" s="113">
        <v>7240</v>
      </c>
      <c r="B18" s="113" t="s">
        <v>623</v>
      </c>
      <c r="C18" s="115">
        <v>0</v>
      </c>
      <c r="D18" s="115">
        <v>0</v>
      </c>
      <c r="E18" s="115">
        <v>0</v>
      </c>
      <c r="F18" s="115">
        <v>0</v>
      </c>
    </row>
    <row r="19" spans="1:6" x14ac:dyDescent="0.25">
      <c r="A19" s="113">
        <v>7250</v>
      </c>
      <c r="B19" s="113" t="s">
        <v>622</v>
      </c>
      <c r="C19" s="115">
        <v>0</v>
      </c>
      <c r="D19" s="115">
        <v>0</v>
      </c>
      <c r="E19" s="115">
        <v>0</v>
      </c>
      <c r="F19" s="115">
        <v>0</v>
      </c>
    </row>
    <row r="20" spans="1:6" x14ac:dyDescent="0.25">
      <c r="A20" s="113">
        <v>7260</v>
      </c>
      <c r="B20" s="113" t="s">
        <v>621</v>
      </c>
      <c r="C20" s="115">
        <v>0</v>
      </c>
      <c r="D20" s="115">
        <v>0</v>
      </c>
      <c r="E20" s="115">
        <v>0</v>
      </c>
      <c r="F20" s="115">
        <v>0</v>
      </c>
    </row>
    <row r="21" spans="1:6" x14ac:dyDescent="0.25">
      <c r="A21" s="113">
        <v>7310</v>
      </c>
      <c r="B21" s="113" t="s">
        <v>620</v>
      </c>
      <c r="C21" s="115">
        <v>0</v>
      </c>
      <c r="D21" s="115">
        <v>0</v>
      </c>
      <c r="E21" s="115">
        <v>0</v>
      </c>
      <c r="F21" s="115">
        <v>0</v>
      </c>
    </row>
    <row r="22" spans="1:6" x14ac:dyDescent="0.25">
      <c r="A22" s="113">
        <v>7320</v>
      </c>
      <c r="B22" s="113" t="s">
        <v>619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25">
      <c r="A23" s="113">
        <v>7330</v>
      </c>
      <c r="B23" s="113" t="s">
        <v>618</v>
      </c>
      <c r="C23" s="115">
        <v>0</v>
      </c>
      <c r="D23" s="115">
        <v>0</v>
      </c>
      <c r="E23" s="115">
        <v>0</v>
      </c>
      <c r="F23" s="115">
        <v>0</v>
      </c>
    </row>
    <row r="24" spans="1:6" x14ac:dyDescent="0.25">
      <c r="A24" s="113">
        <v>7340</v>
      </c>
      <c r="B24" s="113" t="s">
        <v>617</v>
      </c>
      <c r="C24" s="115">
        <v>0</v>
      </c>
      <c r="D24" s="115">
        <v>0</v>
      </c>
      <c r="E24" s="115">
        <v>0</v>
      </c>
      <c r="F24" s="115">
        <v>0</v>
      </c>
    </row>
    <row r="25" spans="1:6" x14ac:dyDescent="0.25">
      <c r="A25" s="113">
        <v>7350</v>
      </c>
      <c r="B25" s="113" t="s">
        <v>616</v>
      </c>
      <c r="C25" s="115">
        <v>0</v>
      </c>
      <c r="D25" s="115">
        <v>0</v>
      </c>
      <c r="E25" s="115">
        <v>0</v>
      </c>
      <c r="F25" s="115">
        <v>0</v>
      </c>
    </row>
    <row r="26" spans="1:6" x14ac:dyDescent="0.25">
      <c r="A26" s="113">
        <v>7360</v>
      </c>
      <c r="B26" s="113" t="s">
        <v>615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25">
      <c r="A27" s="113">
        <v>7410</v>
      </c>
      <c r="B27" s="113" t="s">
        <v>668</v>
      </c>
      <c r="C27" s="115">
        <v>0</v>
      </c>
      <c r="D27" s="115">
        <v>0</v>
      </c>
      <c r="E27" s="115">
        <v>0</v>
      </c>
      <c r="F27" s="115">
        <v>0</v>
      </c>
    </row>
    <row r="28" spans="1:6" x14ac:dyDescent="0.25">
      <c r="A28" s="113">
        <v>7420</v>
      </c>
      <c r="B28" s="113" t="s">
        <v>614</v>
      </c>
      <c r="C28" s="115">
        <v>0</v>
      </c>
      <c r="D28" s="115">
        <v>0</v>
      </c>
      <c r="E28" s="115">
        <v>0</v>
      </c>
      <c r="F28" s="115">
        <v>0</v>
      </c>
    </row>
    <row r="29" spans="1:6" x14ac:dyDescent="0.25">
      <c r="A29" s="113">
        <v>7510</v>
      </c>
      <c r="B29" s="113" t="s">
        <v>613</v>
      </c>
      <c r="C29" s="115">
        <v>0</v>
      </c>
      <c r="D29" s="115">
        <v>0</v>
      </c>
      <c r="E29" s="115">
        <v>0</v>
      </c>
      <c r="F29" s="115">
        <v>0</v>
      </c>
    </row>
    <row r="30" spans="1:6" x14ac:dyDescent="0.25">
      <c r="A30" s="113">
        <v>7520</v>
      </c>
      <c r="B30" s="113" t="s">
        <v>612</v>
      </c>
      <c r="C30" s="115">
        <v>0</v>
      </c>
      <c r="D30" s="115">
        <v>0</v>
      </c>
      <c r="E30" s="115">
        <v>0</v>
      </c>
      <c r="F30" s="115">
        <v>0</v>
      </c>
    </row>
    <row r="31" spans="1:6" x14ac:dyDescent="0.25">
      <c r="A31" s="113">
        <v>7610</v>
      </c>
      <c r="B31" s="113" t="s">
        <v>611</v>
      </c>
      <c r="C31" s="115">
        <v>0</v>
      </c>
      <c r="D31" s="115">
        <v>0</v>
      </c>
      <c r="E31" s="115">
        <v>0</v>
      </c>
      <c r="F31" s="115">
        <v>0</v>
      </c>
    </row>
    <row r="32" spans="1:6" x14ac:dyDescent="0.25">
      <c r="A32" s="113">
        <v>7620</v>
      </c>
      <c r="B32" s="113" t="s">
        <v>610</v>
      </c>
      <c r="C32" s="115">
        <v>0</v>
      </c>
      <c r="D32" s="115">
        <v>0</v>
      </c>
      <c r="E32" s="115">
        <v>0</v>
      </c>
      <c r="F32" s="115">
        <v>0</v>
      </c>
    </row>
    <row r="33" spans="1:6" x14ac:dyDescent="0.25">
      <c r="A33" s="113">
        <v>7630</v>
      </c>
      <c r="B33" s="113" t="s">
        <v>609</v>
      </c>
      <c r="C33" s="115">
        <v>0</v>
      </c>
      <c r="D33" s="115">
        <v>0</v>
      </c>
      <c r="E33" s="115">
        <v>0</v>
      </c>
      <c r="F33" s="115">
        <v>0</v>
      </c>
    </row>
    <row r="34" spans="1:6" x14ac:dyDescent="0.25">
      <c r="A34" s="113">
        <v>7640</v>
      </c>
      <c r="B34" s="113" t="s">
        <v>608</v>
      </c>
      <c r="C34" s="115">
        <v>0</v>
      </c>
      <c r="D34" s="115">
        <v>0</v>
      </c>
      <c r="E34" s="115">
        <v>0</v>
      </c>
      <c r="F34" s="115">
        <v>0</v>
      </c>
    </row>
    <row r="35" spans="1:6" x14ac:dyDescent="0.25">
      <c r="A35" s="116">
        <v>8000</v>
      </c>
      <c r="B35" s="117" t="s">
        <v>607</v>
      </c>
      <c r="C35" s="117"/>
      <c r="D35" s="117"/>
      <c r="E35" s="117"/>
      <c r="F35" s="117"/>
    </row>
    <row r="36" spans="1:6" x14ac:dyDescent="0.25">
      <c r="A36" s="113">
        <v>8110</v>
      </c>
      <c r="B36" s="113" t="s">
        <v>606</v>
      </c>
      <c r="C36" s="115">
        <v>0</v>
      </c>
      <c r="D36" s="115">
        <v>23894415.82</v>
      </c>
      <c r="E36" s="115">
        <v>0</v>
      </c>
      <c r="F36" s="115">
        <v>23894415.82</v>
      </c>
    </row>
    <row r="37" spans="1:6" x14ac:dyDescent="0.25">
      <c r="A37" s="113">
        <v>8120</v>
      </c>
      <c r="B37" s="113" t="s">
        <v>605</v>
      </c>
      <c r="C37" s="115">
        <v>0</v>
      </c>
      <c r="D37" s="115">
        <v>10902230.52</v>
      </c>
      <c r="E37" s="115">
        <v>-23894415.82</v>
      </c>
      <c r="F37" s="115">
        <v>-12992185.300000001</v>
      </c>
    </row>
    <row r="38" spans="1:6" x14ac:dyDescent="0.25">
      <c r="A38" s="113">
        <v>8130</v>
      </c>
      <c r="B38" s="113" t="s">
        <v>604</v>
      </c>
      <c r="C38" s="115">
        <v>0</v>
      </c>
      <c r="D38" s="115">
        <v>0</v>
      </c>
      <c r="E38" s="115">
        <v>0</v>
      </c>
      <c r="F38" s="115">
        <v>0</v>
      </c>
    </row>
    <row r="39" spans="1:6" x14ac:dyDescent="0.25">
      <c r="A39" s="113">
        <v>8140</v>
      </c>
      <c r="B39" s="113" t="s">
        <v>603</v>
      </c>
      <c r="C39" s="115">
        <v>0</v>
      </c>
      <c r="D39" s="115">
        <v>0</v>
      </c>
      <c r="E39" s="115">
        <v>0</v>
      </c>
      <c r="F39" s="115">
        <v>0</v>
      </c>
    </row>
    <row r="40" spans="1:6" x14ac:dyDescent="0.25">
      <c r="A40" s="113">
        <v>8150</v>
      </c>
      <c r="B40" s="113" t="s">
        <v>602</v>
      </c>
      <c r="C40" s="115">
        <v>0</v>
      </c>
      <c r="D40" s="115">
        <v>-1346451.62</v>
      </c>
      <c r="E40" s="115">
        <v>-9555778.9000000004</v>
      </c>
      <c r="F40" s="115">
        <v>-10902230.52</v>
      </c>
    </row>
    <row r="41" spans="1:6" x14ac:dyDescent="0.25">
      <c r="A41" s="113">
        <v>8210</v>
      </c>
      <c r="B41" s="113" t="s">
        <v>601</v>
      </c>
      <c r="C41" s="115">
        <v>0</v>
      </c>
      <c r="D41" s="115">
        <v>0</v>
      </c>
      <c r="E41" s="115">
        <v>-23894415.82</v>
      </c>
      <c r="F41" s="115">
        <v>-23894415.82</v>
      </c>
    </row>
    <row r="42" spans="1:6" x14ac:dyDescent="0.25">
      <c r="A42" s="113">
        <v>8220</v>
      </c>
      <c r="B42" s="113" t="s">
        <v>600</v>
      </c>
      <c r="C42" s="115">
        <v>0</v>
      </c>
      <c r="D42" s="115">
        <v>24667912.5</v>
      </c>
      <c r="E42" s="115">
        <v>-11445302.050000001</v>
      </c>
      <c r="F42" s="115">
        <v>13222610.449999999</v>
      </c>
    </row>
    <row r="43" spans="1:6" x14ac:dyDescent="0.25">
      <c r="A43" s="113">
        <v>8230</v>
      </c>
      <c r="B43" s="113" t="s">
        <v>599</v>
      </c>
      <c r="C43" s="115">
        <v>0</v>
      </c>
      <c r="D43" s="115">
        <v>773496.68</v>
      </c>
      <c r="E43" s="115">
        <v>-773496.68</v>
      </c>
      <c r="F43" s="115">
        <v>0</v>
      </c>
    </row>
    <row r="44" spans="1:6" x14ac:dyDescent="0.25">
      <c r="A44" s="113">
        <v>8240</v>
      </c>
      <c r="B44" s="113" t="s">
        <v>598</v>
      </c>
      <c r="C44" s="115">
        <v>0</v>
      </c>
      <c r="D44" s="115">
        <v>10671805.369999999</v>
      </c>
      <c r="E44" s="115">
        <v>-10651879.93</v>
      </c>
      <c r="F44" s="115">
        <v>19925.439999999478</v>
      </c>
    </row>
    <row r="45" spans="1:6" x14ac:dyDescent="0.25">
      <c r="A45" s="113">
        <v>8250</v>
      </c>
      <c r="B45" s="113" t="s">
        <v>597</v>
      </c>
      <c r="C45" s="115">
        <v>0</v>
      </c>
      <c r="D45" s="115">
        <v>20006964.170000002</v>
      </c>
      <c r="E45" s="115">
        <v>-20006964.170000002</v>
      </c>
      <c r="F45" s="115">
        <v>0</v>
      </c>
    </row>
    <row r="46" spans="1:6" x14ac:dyDescent="0.25">
      <c r="A46" s="113">
        <v>8260</v>
      </c>
      <c r="B46" s="113" t="s">
        <v>596</v>
      </c>
      <c r="C46" s="115">
        <v>0</v>
      </c>
      <c r="D46" s="115">
        <v>9071681.6400000006</v>
      </c>
      <c r="E46" s="115">
        <v>-9071681.6400000006</v>
      </c>
      <c r="F46" s="115">
        <v>0</v>
      </c>
    </row>
    <row r="47" spans="1:6" x14ac:dyDescent="0.25">
      <c r="A47" s="113">
        <v>8270</v>
      </c>
      <c r="B47" s="113" t="s">
        <v>595</v>
      </c>
      <c r="C47" s="115">
        <v>0</v>
      </c>
      <c r="D47" s="115">
        <v>9071681.6400000006</v>
      </c>
      <c r="E47" s="115">
        <v>1580198.29</v>
      </c>
      <c r="F47" s="115">
        <v>10651879.93</v>
      </c>
    </row>
    <row r="48" spans="1:6" x14ac:dyDescent="0.25">
      <c r="B48" s="113" t="s">
        <v>551</v>
      </c>
    </row>
    <row r="49" spans="2:4" ht="20.25" customHeight="1" x14ac:dyDescent="0.25"/>
    <row r="50" spans="2:4" ht="15.75" customHeight="1" x14ac:dyDescent="0.25">
      <c r="B50" t="s">
        <v>594</v>
      </c>
      <c r="D50" t="s">
        <v>594</v>
      </c>
    </row>
    <row r="51" spans="2:4" x14ac:dyDescent="0.25">
      <c r="B51" t="s">
        <v>593</v>
      </c>
      <c r="D51" t="s">
        <v>592</v>
      </c>
    </row>
    <row r="52" spans="2:4" x14ac:dyDescent="0.25">
      <c r="B52" t="s">
        <v>591</v>
      </c>
      <c r="D52" t="s">
        <v>590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12" sqref="H12"/>
    </sheetView>
  </sheetViews>
  <sheetFormatPr baseColWidth="10" defaultRowHeight="15" x14ac:dyDescent="0.25"/>
  <cols>
    <col min="1" max="1" width="32.140625" customWidth="1"/>
    <col min="2" max="2" width="21.85546875" customWidth="1"/>
    <col min="3" max="3" width="18.140625" customWidth="1"/>
    <col min="5" max="5" width="30.5703125" customWidth="1"/>
  </cols>
  <sheetData>
    <row r="1" spans="1:8" x14ac:dyDescent="0.25">
      <c r="A1" s="150"/>
      <c r="B1" s="164" t="s">
        <v>41</v>
      </c>
      <c r="C1" s="163"/>
      <c r="D1" s="163"/>
      <c r="E1" s="162"/>
      <c r="F1" s="150"/>
    </row>
    <row r="2" spans="1:8" x14ac:dyDescent="0.25">
      <c r="A2" s="161" t="s">
        <v>665</v>
      </c>
      <c r="B2" s="150"/>
      <c r="C2" s="150"/>
      <c r="D2" s="150"/>
      <c r="E2" s="150"/>
      <c r="F2" s="150"/>
    </row>
    <row r="3" spans="1:8" x14ac:dyDescent="0.25">
      <c r="A3" s="1"/>
      <c r="B3" s="150"/>
      <c r="C3" s="150"/>
      <c r="D3" s="150"/>
      <c r="E3" s="150"/>
      <c r="F3" s="150"/>
    </row>
    <row r="4" spans="1:8" x14ac:dyDescent="0.25">
      <c r="A4" s="160" t="s">
        <v>664</v>
      </c>
      <c r="B4" s="153"/>
      <c r="C4" s="153"/>
      <c r="D4" s="153"/>
      <c r="E4" s="153"/>
      <c r="F4" s="153"/>
      <c r="G4" s="153"/>
      <c r="H4" s="153"/>
    </row>
    <row r="5" spans="1:8" ht="59.25" customHeight="1" x14ac:dyDescent="0.25">
      <c r="A5" s="191" t="s">
        <v>663</v>
      </c>
      <c r="B5" s="191"/>
      <c r="C5" s="191"/>
      <c r="D5" s="191"/>
      <c r="E5" s="191"/>
      <c r="F5" s="153"/>
      <c r="G5" s="153"/>
      <c r="H5" s="151"/>
    </row>
    <row r="6" spans="1:8" x14ac:dyDescent="0.25">
      <c r="A6" s="159"/>
      <c r="B6" s="159"/>
      <c r="C6" s="159"/>
      <c r="D6" s="159"/>
      <c r="E6" s="153"/>
      <c r="F6" s="153"/>
      <c r="G6" s="153"/>
      <c r="H6" s="151"/>
    </row>
    <row r="7" spans="1:8" x14ac:dyDescent="0.25">
      <c r="A7" s="151" t="s">
        <v>662</v>
      </c>
      <c r="B7" s="151"/>
      <c r="C7" s="151"/>
      <c r="D7" s="151"/>
      <c r="E7" s="153"/>
      <c r="F7" s="153"/>
      <c r="G7" s="153"/>
      <c r="H7" s="153"/>
    </row>
    <row r="8" spans="1:8" x14ac:dyDescent="0.25">
      <c r="A8" s="151"/>
      <c r="B8" s="151"/>
      <c r="C8" s="151"/>
      <c r="D8" s="151"/>
      <c r="E8" s="153"/>
      <c r="F8" s="153"/>
      <c r="G8" s="153"/>
      <c r="H8" s="153"/>
    </row>
    <row r="9" spans="1:8" x14ac:dyDescent="0.25">
      <c r="A9" s="117" t="s">
        <v>633</v>
      </c>
      <c r="B9" s="151"/>
      <c r="C9" s="151"/>
      <c r="D9" s="151"/>
      <c r="E9" s="153"/>
      <c r="F9" s="153"/>
      <c r="G9" s="153"/>
      <c r="H9" s="153"/>
    </row>
    <row r="10" spans="1:8" ht="55.5" customHeight="1" x14ac:dyDescent="0.25">
      <c r="A10" s="157" t="s">
        <v>661</v>
      </c>
      <c r="B10" s="192" t="s">
        <v>660</v>
      </c>
      <c r="C10" s="192"/>
      <c r="D10" s="192"/>
      <c r="E10" s="192"/>
      <c r="F10" s="153"/>
      <c r="G10" s="153"/>
      <c r="H10" s="153"/>
    </row>
    <row r="11" spans="1:8" ht="42" customHeight="1" x14ac:dyDescent="0.25">
      <c r="A11" s="156" t="s">
        <v>659</v>
      </c>
      <c r="B11" s="155" t="s">
        <v>658</v>
      </c>
      <c r="C11" s="155"/>
      <c r="D11" s="155"/>
      <c r="E11" s="155"/>
      <c r="F11" s="153"/>
      <c r="G11" s="153"/>
      <c r="H11" s="153"/>
    </row>
    <row r="12" spans="1:8" ht="47.25" customHeight="1" x14ac:dyDescent="0.25">
      <c r="A12" s="156" t="s">
        <v>657</v>
      </c>
      <c r="B12" s="192" t="s">
        <v>656</v>
      </c>
      <c r="C12" s="192"/>
      <c r="D12" s="192"/>
      <c r="E12" s="192"/>
      <c r="F12" s="153"/>
      <c r="G12" s="153"/>
      <c r="H12" s="153"/>
    </row>
    <row r="13" spans="1:8" ht="51" customHeight="1" x14ac:dyDescent="0.25">
      <c r="A13" s="156" t="s">
        <v>655</v>
      </c>
      <c r="B13" s="192" t="s">
        <v>654</v>
      </c>
      <c r="C13" s="192"/>
      <c r="D13" s="192"/>
      <c r="E13" s="192"/>
      <c r="F13" s="153"/>
      <c r="G13" s="153"/>
      <c r="H13" s="153"/>
    </row>
    <row r="14" spans="1:8" x14ac:dyDescent="0.25">
      <c r="A14" s="152"/>
      <c r="B14" s="158"/>
      <c r="C14" s="158"/>
      <c r="D14" s="158"/>
      <c r="E14" s="158"/>
      <c r="F14" s="153"/>
      <c r="G14" s="153"/>
      <c r="H14" s="153"/>
    </row>
    <row r="15" spans="1:8" ht="33.75" x14ac:dyDescent="0.25">
      <c r="A15" s="157" t="s">
        <v>653</v>
      </c>
      <c r="B15" s="155" t="s">
        <v>652</v>
      </c>
      <c r="C15" s="153"/>
      <c r="D15" s="153"/>
      <c r="E15" s="153"/>
      <c r="F15" s="153"/>
      <c r="G15" s="153"/>
      <c r="H15" s="153"/>
    </row>
    <row r="16" spans="1:8" x14ac:dyDescent="0.25">
      <c r="A16" s="156" t="s">
        <v>651</v>
      </c>
      <c r="B16" s="153"/>
      <c r="C16" s="153"/>
      <c r="D16" s="153"/>
      <c r="E16" s="153"/>
      <c r="F16" s="153"/>
      <c r="G16" s="153"/>
      <c r="H16" s="153"/>
    </row>
    <row r="17" spans="1:6" x14ac:dyDescent="0.25">
      <c r="A17" s="155"/>
      <c r="B17" s="153"/>
      <c r="C17" s="153"/>
      <c r="D17" s="153"/>
      <c r="E17" s="150"/>
      <c r="F17" s="150"/>
    </row>
    <row r="18" spans="1:6" x14ac:dyDescent="0.25">
      <c r="A18" s="117" t="s">
        <v>607</v>
      </c>
      <c r="B18" s="153"/>
      <c r="C18" s="153"/>
      <c r="D18" s="153"/>
      <c r="E18" s="150"/>
      <c r="F18" s="150"/>
    </row>
    <row r="19" spans="1:6" x14ac:dyDescent="0.25">
      <c r="A19" s="154" t="s">
        <v>650</v>
      </c>
      <c r="B19" s="153"/>
      <c r="C19" s="153"/>
      <c r="D19" s="153"/>
      <c r="E19" s="150"/>
      <c r="F19" s="150"/>
    </row>
    <row r="20" spans="1:6" x14ac:dyDescent="0.25">
      <c r="A20" s="154" t="s">
        <v>649</v>
      </c>
      <c r="B20" s="153"/>
      <c r="C20" s="153"/>
      <c r="D20" s="153"/>
      <c r="E20" s="150"/>
      <c r="F20" s="150"/>
    </row>
    <row r="21" spans="1:6" x14ac:dyDescent="0.25">
      <c r="A21" s="151"/>
      <c r="B21" s="153"/>
      <c r="C21" s="153"/>
      <c r="D21" s="153"/>
      <c r="E21" s="150"/>
      <c r="F21" s="150"/>
    </row>
    <row r="22" spans="1:6" x14ac:dyDescent="0.25">
      <c r="A22" s="151" t="s">
        <v>648</v>
      </c>
      <c r="B22" s="151"/>
      <c r="C22" s="151"/>
      <c r="D22" s="151"/>
      <c r="E22" s="150"/>
      <c r="F22" s="150"/>
    </row>
    <row r="23" spans="1:6" ht="29.25" customHeight="1" x14ac:dyDescent="0.25">
      <c r="A23" s="151" t="s">
        <v>647</v>
      </c>
      <c r="B23" s="151"/>
      <c r="C23" s="151"/>
      <c r="D23" s="151"/>
      <c r="E23" s="150"/>
      <c r="F23" s="150"/>
    </row>
    <row r="24" spans="1:6" ht="27" customHeight="1" x14ac:dyDescent="0.25">
      <c r="A24" s="151" t="s">
        <v>646</v>
      </c>
      <c r="B24" s="151"/>
      <c r="C24" s="151"/>
      <c r="D24" s="151"/>
      <c r="E24" s="150"/>
      <c r="F24" s="150"/>
    </row>
    <row r="25" spans="1:6" x14ac:dyDescent="0.25">
      <c r="A25" s="151" t="s">
        <v>645</v>
      </c>
      <c r="B25" s="151"/>
      <c r="C25" s="151"/>
      <c r="D25" s="151"/>
      <c r="E25" s="150"/>
      <c r="F25" s="150"/>
    </row>
    <row r="26" spans="1:6" x14ac:dyDescent="0.25">
      <c r="A26" s="151" t="s">
        <v>644</v>
      </c>
      <c r="B26" s="151"/>
      <c r="C26" s="151"/>
      <c r="D26" s="151"/>
      <c r="E26" s="150"/>
      <c r="F26" s="150"/>
    </row>
    <row r="27" spans="1:6" x14ac:dyDescent="0.25">
      <c r="A27" s="151"/>
      <c r="B27" s="151"/>
      <c r="C27" s="151"/>
      <c r="D27" s="151"/>
      <c r="E27" s="150"/>
      <c r="F27" s="150"/>
    </row>
    <row r="28" spans="1:6" x14ac:dyDescent="0.25">
      <c r="A28" s="152" t="s">
        <v>643</v>
      </c>
      <c r="B28" s="151"/>
      <c r="C28" s="151"/>
      <c r="D28" s="151"/>
      <c r="E28" s="150"/>
      <c r="F28" s="150"/>
    </row>
    <row r="29" spans="1:6" x14ac:dyDescent="0.25">
      <c r="A29" s="151"/>
      <c r="B29" s="151"/>
      <c r="C29" s="151"/>
      <c r="D29" s="151"/>
      <c r="E29" s="150"/>
      <c r="F29" s="150"/>
    </row>
    <row r="30" spans="1:6" x14ac:dyDescent="0.25">
      <c r="A30" s="150"/>
      <c r="B30" s="150"/>
      <c r="C30" s="150"/>
      <c r="D30" s="150"/>
      <c r="E30" s="150"/>
      <c r="F30" s="150"/>
    </row>
  </sheetData>
  <mergeCells count="4">
    <mergeCell ref="A5:E5"/>
    <mergeCell ref="B10:E10"/>
    <mergeCell ref="B12:E12"/>
    <mergeCell ref="B13:E13"/>
  </mergeCells>
  <pageMargins left="0.7" right="0.7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48" zoomScale="106" zoomScaleNormal="106" workbookViewId="0">
      <selection activeCell="B156" sqref="B156:G159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3">
      <c r="A1" s="168" t="s">
        <v>588</v>
      </c>
      <c r="B1" s="169"/>
      <c r="C1" s="169"/>
      <c r="D1" s="169"/>
      <c r="E1" s="169"/>
      <c r="F1" s="169"/>
      <c r="G1" s="13" t="s">
        <v>532</v>
      </c>
      <c r="H1" s="24">
        <v>2023</v>
      </c>
    </row>
    <row r="2" spans="1:8" s="15" customFormat="1" ht="18.95" customHeight="1" x14ac:dyDescent="0.25">
      <c r="A2" s="168" t="s">
        <v>536</v>
      </c>
      <c r="B2" s="169"/>
      <c r="C2" s="169"/>
      <c r="D2" s="169"/>
      <c r="E2" s="169"/>
      <c r="F2" s="169"/>
      <c r="G2" s="13" t="s">
        <v>533</v>
      </c>
      <c r="H2" s="24" t="s">
        <v>535</v>
      </c>
    </row>
    <row r="3" spans="1:8" s="15" customFormat="1" ht="18.95" customHeight="1" x14ac:dyDescent="0.3">
      <c r="A3" s="168" t="s">
        <v>589</v>
      </c>
      <c r="B3" s="169"/>
      <c r="C3" s="169"/>
      <c r="D3" s="169"/>
      <c r="E3" s="169"/>
      <c r="F3" s="169"/>
      <c r="G3" s="13" t="s">
        <v>534</v>
      </c>
      <c r="H3" s="24">
        <v>2</v>
      </c>
    </row>
    <row r="4" spans="1:8" ht="10.15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101</v>
      </c>
      <c r="B6" s="18"/>
      <c r="C6" s="18"/>
      <c r="D6" s="18"/>
      <c r="E6" s="18"/>
      <c r="F6" s="18"/>
      <c r="G6" s="18"/>
      <c r="H6" s="18"/>
    </row>
    <row r="7" spans="1:8" ht="10.15" x14ac:dyDescent="0.2">
      <c r="A7" s="20" t="s">
        <v>94</v>
      </c>
      <c r="B7" s="20" t="s">
        <v>91</v>
      </c>
      <c r="C7" s="20" t="s">
        <v>92</v>
      </c>
      <c r="D7" s="20" t="s">
        <v>93</v>
      </c>
      <c r="E7" s="20"/>
      <c r="F7" s="20"/>
      <c r="G7" s="20"/>
      <c r="H7" s="20"/>
    </row>
    <row r="8" spans="1:8" ht="10.15" x14ac:dyDescent="0.2">
      <c r="A8" s="21">
        <v>1114</v>
      </c>
      <c r="B8" s="19" t="s">
        <v>140</v>
      </c>
      <c r="C8" s="23">
        <v>0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ht="10.15" x14ac:dyDescent="0.2">
      <c r="A10" s="21">
        <v>1121</v>
      </c>
      <c r="B10" s="19" t="s">
        <v>142</v>
      </c>
      <c r="C10" s="23">
        <v>0</v>
      </c>
    </row>
    <row r="11" spans="1:8" ht="10.15" x14ac:dyDescent="0.2">
      <c r="A11" s="21">
        <v>1211</v>
      </c>
      <c r="B11" s="19" t="s">
        <v>143</v>
      </c>
      <c r="C11" s="23">
        <v>0</v>
      </c>
    </row>
    <row r="13" spans="1:8" ht="10.15" x14ac:dyDescent="0.2">
      <c r="A13" s="18" t="s">
        <v>102</v>
      </c>
      <c r="B13" s="18"/>
      <c r="C13" s="18"/>
      <c r="D13" s="18"/>
      <c r="E13" s="18"/>
      <c r="F13" s="18"/>
      <c r="G13" s="18"/>
      <c r="H13" s="18"/>
    </row>
    <row r="14" spans="1:8" ht="10.15" x14ac:dyDescent="0.2">
      <c r="A14" s="20" t="s">
        <v>94</v>
      </c>
      <c r="B14" s="20" t="s">
        <v>91</v>
      </c>
      <c r="C14" s="20" t="s">
        <v>92</v>
      </c>
      <c r="D14" s="20">
        <v>2022</v>
      </c>
      <c r="E14" s="20">
        <v>2021</v>
      </c>
      <c r="F14" s="20">
        <v>2020</v>
      </c>
      <c r="G14" s="20">
        <v>2019</v>
      </c>
      <c r="H14" s="20" t="s">
        <v>130</v>
      </c>
    </row>
    <row r="15" spans="1:8" ht="10.15" x14ac:dyDescent="0.2">
      <c r="A15" s="21">
        <v>1122</v>
      </c>
      <c r="B15" s="19" t="s">
        <v>144</v>
      </c>
      <c r="C15" s="23">
        <v>19549.43</v>
      </c>
      <c r="D15" s="23">
        <v>18780.900000000001</v>
      </c>
      <c r="E15" s="23">
        <v>0</v>
      </c>
      <c r="F15" s="23">
        <v>0</v>
      </c>
      <c r="G15" s="23">
        <v>0</v>
      </c>
    </row>
    <row r="16" spans="1:8" ht="10.15" x14ac:dyDescent="0.2">
      <c r="A16" s="21">
        <v>1124</v>
      </c>
      <c r="B16" s="19" t="s">
        <v>145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ht="10.15" x14ac:dyDescent="0.2">
      <c r="A18" s="18" t="s">
        <v>103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94</v>
      </c>
      <c r="B19" s="20" t="s">
        <v>91</v>
      </c>
      <c r="C19" s="20" t="s">
        <v>92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20" t="s">
        <v>150</v>
      </c>
    </row>
    <row r="20" spans="1:8" ht="10.15" x14ac:dyDescent="0.2">
      <c r="A20" s="21">
        <v>1123</v>
      </c>
      <c r="B20" s="19" t="s">
        <v>151</v>
      </c>
      <c r="C20" s="23">
        <v>380351.42</v>
      </c>
      <c r="D20" s="23">
        <v>380351.42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25000</v>
      </c>
      <c r="D21" s="23">
        <v>25000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ht="10.15" x14ac:dyDescent="0.2">
      <c r="A23" s="21">
        <v>1129</v>
      </c>
      <c r="B23" s="19" t="s">
        <v>511</v>
      </c>
      <c r="C23" s="23">
        <v>759031.54</v>
      </c>
      <c r="D23" s="23">
        <v>759031.54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153</v>
      </c>
      <c r="C24" s="23">
        <v>189104.01</v>
      </c>
      <c r="D24" s="23">
        <v>189104.01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154</v>
      </c>
      <c r="C25" s="23">
        <v>38895.25</v>
      </c>
      <c r="D25" s="23">
        <v>38895.25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155</v>
      </c>
      <c r="C26" s="23">
        <v>25950.25</v>
      </c>
      <c r="D26" s="23">
        <v>25950.25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8" ht="10.15" x14ac:dyDescent="0.2">
      <c r="A28" s="21">
        <v>1139</v>
      </c>
      <c r="B28" s="19" t="s">
        <v>157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512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94</v>
      </c>
      <c r="B31" s="20" t="s">
        <v>91</v>
      </c>
      <c r="C31" s="20" t="s">
        <v>92</v>
      </c>
      <c r="D31" s="20" t="s">
        <v>106</v>
      </c>
      <c r="E31" s="20" t="s">
        <v>105</v>
      </c>
      <c r="F31" s="20" t="s">
        <v>158</v>
      </c>
      <c r="G31" s="20" t="s">
        <v>108</v>
      </c>
      <c r="H31" s="20"/>
    </row>
    <row r="32" spans="1:8" ht="10.15" x14ac:dyDescent="0.2">
      <c r="A32" s="21">
        <v>1140</v>
      </c>
      <c r="B32" s="19" t="s">
        <v>159</v>
      </c>
      <c r="C32" s="23">
        <f>SUM(C33:C37)</f>
        <v>0</v>
      </c>
    </row>
    <row r="33" spans="1:8" x14ac:dyDescent="0.2">
      <c r="A33" s="21">
        <v>1141</v>
      </c>
      <c r="B33" s="19" t="s">
        <v>160</v>
      </c>
      <c r="C33" s="23">
        <v>0</v>
      </c>
    </row>
    <row r="34" spans="1:8" x14ac:dyDescent="0.2">
      <c r="A34" s="21">
        <v>1142</v>
      </c>
      <c r="B34" s="19" t="s">
        <v>161</v>
      </c>
      <c r="C34" s="23">
        <v>0</v>
      </c>
    </row>
    <row r="35" spans="1:8" x14ac:dyDescent="0.2">
      <c r="A35" s="21">
        <v>1143</v>
      </c>
      <c r="B35" s="19" t="s">
        <v>162</v>
      </c>
      <c r="C35" s="23">
        <v>0</v>
      </c>
    </row>
    <row r="36" spans="1:8" x14ac:dyDescent="0.2">
      <c r="A36" s="21">
        <v>1144</v>
      </c>
      <c r="B36" s="19" t="s">
        <v>163</v>
      </c>
      <c r="C36" s="23">
        <v>0</v>
      </c>
    </row>
    <row r="37" spans="1:8" x14ac:dyDescent="0.2">
      <c r="A37" s="21">
        <v>1145</v>
      </c>
      <c r="B37" s="19" t="s">
        <v>164</v>
      </c>
      <c r="C37" s="23">
        <v>0</v>
      </c>
    </row>
    <row r="39" spans="1:8" x14ac:dyDescent="0.2">
      <c r="A39" s="18" t="s">
        <v>165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94</v>
      </c>
      <c r="B40" s="20" t="s">
        <v>91</v>
      </c>
      <c r="C40" s="20" t="s">
        <v>92</v>
      </c>
      <c r="D40" s="20" t="s">
        <v>104</v>
      </c>
      <c r="E40" s="20" t="s">
        <v>107</v>
      </c>
      <c r="F40" s="20" t="s">
        <v>166</v>
      </c>
      <c r="G40" s="20"/>
      <c r="H40" s="20"/>
    </row>
    <row r="41" spans="1:8" x14ac:dyDescent="0.2">
      <c r="A41" s="21">
        <v>1150</v>
      </c>
      <c r="B41" s="19" t="s">
        <v>167</v>
      </c>
      <c r="C41" s="23">
        <f>C42</f>
        <v>-478699.08</v>
      </c>
    </row>
    <row r="42" spans="1:8" x14ac:dyDescent="0.2">
      <c r="A42" s="21">
        <v>1151</v>
      </c>
      <c r="B42" s="19" t="s">
        <v>168</v>
      </c>
      <c r="C42" s="23">
        <v>-478699.08</v>
      </c>
    </row>
    <row r="44" spans="1:8" x14ac:dyDescent="0.2">
      <c r="A44" s="18" t="s">
        <v>109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94</v>
      </c>
      <c r="B45" s="20" t="s">
        <v>91</v>
      </c>
      <c r="C45" s="20" t="s">
        <v>92</v>
      </c>
      <c r="D45" s="20" t="s">
        <v>93</v>
      </c>
      <c r="E45" s="20" t="s">
        <v>150</v>
      </c>
      <c r="F45" s="20"/>
      <c r="G45" s="20"/>
      <c r="H45" s="20"/>
    </row>
    <row r="46" spans="1:8" x14ac:dyDescent="0.2">
      <c r="A46" s="21">
        <v>1213</v>
      </c>
      <c r="B46" s="19" t="s">
        <v>169</v>
      </c>
      <c r="C46" s="23">
        <v>0</v>
      </c>
    </row>
    <row r="48" spans="1:8" x14ac:dyDescent="0.2">
      <c r="A48" s="18" t="s">
        <v>110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94</v>
      </c>
      <c r="B49" s="20" t="s">
        <v>91</v>
      </c>
      <c r="C49" s="20" t="s">
        <v>92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170</v>
      </c>
      <c r="C50" s="23">
        <v>0</v>
      </c>
    </row>
    <row r="52" spans="1:9" x14ac:dyDescent="0.2">
      <c r="A52" s="18" t="s">
        <v>114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94</v>
      </c>
      <c r="B53" s="20" t="s">
        <v>91</v>
      </c>
      <c r="C53" s="20" t="s">
        <v>92</v>
      </c>
      <c r="D53" s="20" t="s">
        <v>111</v>
      </c>
      <c r="E53" s="20" t="s">
        <v>112</v>
      </c>
      <c r="F53" s="20" t="s">
        <v>104</v>
      </c>
      <c r="G53" s="20" t="s">
        <v>171</v>
      </c>
      <c r="H53" s="20" t="s">
        <v>113</v>
      </c>
      <c r="I53" s="20" t="s">
        <v>172</v>
      </c>
    </row>
    <row r="54" spans="1:9" x14ac:dyDescent="0.2">
      <c r="A54" s="21">
        <v>1230</v>
      </c>
      <c r="B54" s="19" t="s">
        <v>173</v>
      </c>
      <c r="C54" s="23">
        <f>SUM(C55:C61)</f>
        <v>0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174</v>
      </c>
      <c r="C55" s="23">
        <v>0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175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176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177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178</v>
      </c>
      <c r="C59" s="23">
        <v>0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179</v>
      </c>
      <c r="C60" s="23">
        <v>0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180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181</v>
      </c>
      <c r="C62" s="23">
        <f>SUM(C63:C70)</f>
        <v>6965165.0199999996</v>
      </c>
      <c r="D62" s="23">
        <f t="shared" ref="D62:E62" si="0">SUM(D63:D70)</f>
        <v>0</v>
      </c>
      <c r="E62" s="23">
        <f t="shared" si="0"/>
        <v>3573061.91</v>
      </c>
    </row>
    <row r="63" spans="1:9" x14ac:dyDescent="0.2">
      <c r="A63" s="21">
        <v>1241</v>
      </c>
      <c r="B63" s="19" t="s">
        <v>182</v>
      </c>
      <c r="C63" s="23">
        <v>4130957.25</v>
      </c>
      <c r="D63" s="23">
        <v>0</v>
      </c>
      <c r="E63" s="23">
        <v>0</v>
      </c>
    </row>
    <row r="64" spans="1:9" x14ac:dyDescent="0.2">
      <c r="A64" s="21">
        <v>1242</v>
      </c>
      <c r="B64" s="19" t="s">
        <v>183</v>
      </c>
      <c r="C64" s="23">
        <v>78320.13</v>
      </c>
      <c r="D64" s="23">
        <v>0</v>
      </c>
      <c r="E64" s="23">
        <v>0</v>
      </c>
    </row>
    <row r="65" spans="1:9" x14ac:dyDescent="0.2">
      <c r="A65" s="21">
        <v>1243</v>
      </c>
      <c r="B65" s="19" t="s">
        <v>184</v>
      </c>
      <c r="C65" s="23">
        <v>13585.64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185</v>
      </c>
      <c r="C66" s="23">
        <v>2614180</v>
      </c>
      <c r="D66" s="23">
        <v>0</v>
      </c>
      <c r="E66" s="23">
        <v>0</v>
      </c>
    </row>
    <row r="67" spans="1:9" x14ac:dyDescent="0.2">
      <c r="A67" s="21">
        <v>1245</v>
      </c>
      <c r="B67" s="19" t="s">
        <v>186</v>
      </c>
      <c r="C67" s="23">
        <v>0</v>
      </c>
      <c r="D67" s="23">
        <v>0</v>
      </c>
      <c r="E67" s="23">
        <v>3573061.91</v>
      </c>
    </row>
    <row r="68" spans="1:9" x14ac:dyDescent="0.2">
      <c r="A68" s="21">
        <v>1246</v>
      </c>
      <c r="B68" s="19" t="s">
        <v>187</v>
      </c>
      <c r="C68" s="23">
        <v>81722</v>
      </c>
      <c r="D68" s="23">
        <v>0</v>
      </c>
      <c r="E68" s="23">
        <v>0</v>
      </c>
    </row>
    <row r="69" spans="1:9" x14ac:dyDescent="0.2">
      <c r="A69" s="21">
        <v>1247</v>
      </c>
      <c r="B69" s="19" t="s">
        <v>188</v>
      </c>
      <c r="C69" s="23">
        <v>46400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189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115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94</v>
      </c>
      <c r="B73" s="20" t="s">
        <v>91</v>
      </c>
      <c r="C73" s="20" t="s">
        <v>92</v>
      </c>
      <c r="D73" s="20" t="s">
        <v>116</v>
      </c>
      <c r="E73" s="20" t="s">
        <v>190</v>
      </c>
      <c r="F73" s="20" t="s">
        <v>104</v>
      </c>
      <c r="G73" s="20" t="s">
        <v>171</v>
      </c>
      <c r="H73" s="20" t="s">
        <v>113</v>
      </c>
      <c r="I73" s="20" t="s">
        <v>172</v>
      </c>
    </row>
    <row r="74" spans="1:9" x14ac:dyDescent="0.2">
      <c r="A74" s="21">
        <v>1250</v>
      </c>
      <c r="B74" s="19" t="s">
        <v>191</v>
      </c>
      <c r="C74" s="23">
        <f>SUM(C75:C79)</f>
        <v>50546.16</v>
      </c>
      <c r="D74" s="23">
        <f>SUM(D75:D79)</f>
        <v>0</v>
      </c>
      <c r="E74" s="23">
        <f>SUM(E75:E79)</f>
        <v>0</v>
      </c>
    </row>
    <row r="75" spans="1:9" x14ac:dyDescent="0.2">
      <c r="A75" s="21">
        <v>1251</v>
      </c>
      <c r="B75" s="19" t="s">
        <v>192</v>
      </c>
      <c r="C75" s="23">
        <v>21921.16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193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194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195</v>
      </c>
      <c r="C78" s="23">
        <v>28625</v>
      </c>
      <c r="D78" s="23">
        <v>0</v>
      </c>
      <c r="E78" s="23">
        <v>0</v>
      </c>
    </row>
    <row r="79" spans="1:9" x14ac:dyDescent="0.2">
      <c r="A79" s="21">
        <v>1259</v>
      </c>
      <c r="B79" s="19" t="s">
        <v>196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197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198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203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117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94</v>
      </c>
      <c r="B89" s="20" t="s">
        <v>91</v>
      </c>
      <c r="C89" s="20" t="s">
        <v>92</v>
      </c>
      <c r="D89" s="20" t="s">
        <v>204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205</v>
      </c>
      <c r="C90" s="23">
        <f>SUM(C91:C92)</f>
        <v>0</v>
      </c>
    </row>
    <row r="91" spans="1:8" x14ac:dyDescent="0.2">
      <c r="A91" s="21">
        <v>1161</v>
      </c>
      <c r="B91" s="19" t="s">
        <v>206</v>
      </c>
      <c r="C91" s="23">
        <v>0</v>
      </c>
    </row>
    <row r="92" spans="1:8" x14ac:dyDescent="0.2">
      <c r="A92" s="21">
        <v>1162</v>
      </c>
      <c r="B92" s="19" t="s">
        <v>207</v>
      </c>
      <c r="C92" s="23">
        <v>0</v>
      </c>
    </row>
    <row r="94" spans="1:8" x14ac:dyDescent="0.2">
      <c r="A94" s="18" t="s">
        <v>513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94</v>
      </c>
      <c r="B95" s="20" t="s">
        <v>91</v>
      </c>
      <c r="C95" s="20" t="s">
        <v>92</v>
      </c>
      <c r="D95" s="20" t="s">
        <v>150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521</v>
      </c>
      <c r="C96" s="23">
        <f>SUM(C97:C100)</f>
        <v>0</v>
      </c>
    </row>
    <row r="97" spans="1:8" x14ac:dyDescent="0.2">
      <c r="A97" s="21">
        <v>1191</v>
      </c>
      <c r="B97" s="19" t="s">
        <v>514</v>
      </c>
      <c r="C97" s="23">
        <v>0</v>
      </c>
    </row>
    <row r="98" spans="1:8" x14ac:dyDescent="0.2">
      <c r="A98" s="21">
        <v>1192</v>
      </c>
      <c r="B98" s="19" t="s">
        <v>515</v>
      </c>
      <c r="C98" s="23">
        <v>0</v>
      </c>
    </row>
    <row r="99" spans="1:8" x14ac:dyDescent="0.2">
      <c r="A99" s="21">
        <v>1193</v>
      </c>
      <c r="B99" s="19" t="s">
        <v>516</v>
      </c>
      <c r="C99" s="23">
        <v>0</v>
      </c>
    </row>
    <row r="100" spans="1:8" x14ac:dyDescent="0.2">
      <c r="A100" s="21">
        <v>1194</v>
      </c>
      <c r="B100" s="19" t="s">
        <v>517</v>
      </c>
      <c r="C100" s="23">
        <v>0</v>
      </c>
    </row>
    <row r="101" spans="1:8" x14ac:dyDescent="0.2">
      <c r="A101" s="18" t="s">
        <v>552</v>
      </c>
      <c r="C101" s="23"/>
    </row>
    <row r="102" spans="1:8" x14ac:dyDescent="0.2">
      <c r="A102" s="20" t="s">
        <v>94</v>
      </c>
      <c r="B102" s="20" t="s">
        <v>91</v>
      </c>
      <c r="C102" s="20" t="s">
        <v>92</v>
      </c>
      <c r="D102" s="20" t="s">
        <v>150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208</v>
      </c>
      <c r="C103" s="23">
        <f>SUM(C104:C106)</f>
        <v>0</v>
      </c>
    </row>
    <row r="104" spans="1:8" x14ac:dyDescent="0.2">
      <c r="A104" s="21">
        <v>1291</v>
      </c>
      <c r="B104" s="19" t="s">
        <v>209</v>
      </c>
      <c r="C104" s="23">
        <v>0</v>
      </c>
    </row>
    <row r="105" spans="1:8" x14ac:dyDescent="0.2">
      <c r="A105" s="21">
        <v>1292</v>
      </c>
      <c r="B105" s="19" t="s">
        <v>210</v>
      </c>
      <c r="C105" s="23">
        <v>0</v>
      </c>
    </row>
    <row r="106" spans="1:8" x14ac:dyDescent="0.2">
      <c r="A106" s="21">
        <v>1293</v>
      </c>
      <c r="B106" s="19" t="s">
        <v>211</v>
      </c>
      <c r="C106" s="23">
        <v>0</v>
      </c>
    </row>
    <row r="108" spans="1:8" x14ac:dyDescent="0.2">
      <c r="A108" s="18" t="s">
        <v>119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94</v>
      </c>
      <c r="B109" s="20" t="s">
        <v>91</v>
      </c>
      <c r="C109" s="20" t="s">
        <v>92</v>
      </c>
      <c r="D109" s="20" t="s">
        <v>146</v>
      </c>
      <c r="E109" s="20" t="s">
        <v>147</v>
      </c>
      <c r="F109" s="20" t="s">
        <v>148</v>
      </c>
      <c r="G109" s="20" t="s">
        <v>212</v>
      </c>
      <c r="H109" s="20" t="s">
        <v>213</v>
      </c>
    </row>
    <row r="110" spans="1:8" x14ac:dyDescent="0.2">
      <c r="A110" s="21">
        <v>2110</v>
      </c>
      <c r="B110" s="19" t="s">
        <v>214</v>
      </c>
      <c r="C110" s="23">
        <f>SUM(C111:C119)</f>
        <v>2011566.7500000002</v>
      </c>
      <c r="D110" s="23">
        <f>SUM(D111:D119)</f>
        <v>2011566.7500000002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215</v>
      </c>
      <c r="C111" s="23">
        <v>-39672.160000000003</v>
      </c>
      <c r="D111" s="23">
        <f>C111</f>
        <v>-39672.160000000003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216</v>
      </c>
      <c r="C112" s="23">
        <v>-1185746.45</v>
      </c>
      <c r="D112" s="23">
        <f t="shared" ref="D112:D119" si="1">C112</f>
        <v>-1185746.45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217</v>
      </c>
      <c r="C113" s="23">
        <v>0</v>
      </c>
      <c r="D113" s="23">
        <f t="shared" si="1"/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219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221</v>
      </c>
      <c r="C117" s="23">
        <v>1133788.99</v>
      </c>
      <c r="D117" s="23">
        <f t="shared" si="1"/>
        <v>1133788.99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223</v>
      </c>
      <c r="C119" s="23">
        <v>2103196.37</v>
      </c>
      <c r="D119" s="23">
        <f t="shared" si="1"/>
        <v>2103196.37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120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94</v>
      </c>
      <c r="B126" s="20" t="s">
        <v>91</v>
      </c>
      <c r="C126" s="20" t="s">
        <v>92</v>
      </c>
      <c r="D126" s="20" t="s">
        <v>95</v>
      </c>
      <c r="E126" s="20" t="s">
        <v>150</v>
      </c>
      <c r="F126" s="20"/>
      <c r="G126" s="20"/>
      <c r="H126" s="20"/>
    </row>
    <row r="127" spans="1:8" x14ac:dyDescent="0.2">
      <c r="A127" s="21">
        <v>2160</v>
      </c>
      <c r="B127" s="19" t="s">
        <v>228</v>
      </c>
      <c r="C127" s="23">
        <f>SUM(C128:C133)</f>
        <v>0</v>
      </c>
    </row>
    <row r="128" spans="1:8" x14ac:dyDescent="0.2">
      <c r="A128" s="21">
        <v>2161</v>
      </c>
      <c r="B128" s="19" t="s">
        <v>229</v>
      </c>
      <c r="C128" s="23">
        <v>0</v>
      </c>
    </row>
    <row r="129" spans="1:8" x14ac:dyDescent="0.2">
      <c r="A129" s="21">
        <v>2162</v>
      </c>
      <c r="B129" s="19" t="s">
        <v>230</v>
      </c>
      <c r="C129" s="23">
        <v>0</v>
      </c>
    </row>
    <row r="130" spans="1:8" x14ac:dyDescent="0.2">
      <c r="A130" s="21">
        <v>2163</v>
      </c>
      <c r="B130" s="19" t="s">
        <v>231</v>
      </c>
      <c r="C130" s="23">
        <v>0</v>
      </c>
    </row>
    <row r="131" spans="1:8" x14ac:dyDescent="0.2">
      <c r="A131" s="21">
        <v>2164</v>
      </c>
      <c r="B131" s="19" t="s">
        <v>232</v>
      </c>
      <c r="C131" s="23">
        <v>0</v>
      </c>
    </row>
    <row r="132" spans="1:8" x14ac:dyDescent="0.2">
      <c r="A132" s="21">
        <v>2165</v>
      </c>
      <c r="B132" s="19" t="s">
        <v>233</v>
      </c>
      <c r="C132" s="23">
        <v>0</v>
      </c>
    </row>
    <row r="133" spans="1:8" x14ac:dyDescent="0.2">
      <c r="A133" s="21">
        <v>2166</v>
      </c>
      <c r="B133" s="19" t="s">
        <v>234</v>
      </c>
      <c r="C133" s="23">
        <v>0</v>
      </c>
    </row>
    <row r="134" spans="1:8" x14ac:dyDescent="0.2">
      <c r="A134" s="21">
        <v>2250</v>
      </c>
      <c r="B134" s="19" t="s">
        <v>235</v>
      </c>
      <c r="C134" s="23">
        <f>SUM(C135:C140)</f>
        <v>0</v>
      </c>
    </row>
    <row r="135" spans="1:8" x14ac:dyDescent="0.2">
      <c r="A135" s="21">
        <v>2251</v>
      </c>
      <c r="B135" s="19" t="s">
        <v>236</v>
      </c>
      <c r="C135" s="23">
        <v>0</v>
      </c>
    </row>
    <row r="136" spans="1:8" x14ac:dyDescent="0.2">
      <c r="A136" s="21">
        <v>2252</v>
      </c>
      <c r="B136" s="19" t="s">
        <v>237</v>
      </c>
      <c r="C136" s="23">
        <v>0</v>
      </c>
    </row>
    <row r="137" spans="1:8" x14ac:dyDescent="0.2">
      <c r="A137" s="21">
        <v>2253</v>
      </c>
      <c r="B137" s="19" t="s">
        <v>238</v>
      </c>
      <c r="C137" s="23">
        <v>0</v>
      </c>
    </row>
    <row r="138" spans="1:8" x14ac:dyDescent="0.2">
      <c r="A138" s="21">
        <v>2254</v>
      </c>
      <c r="B138" s="19" t="s">
        <v>239</v>
      </c>
      <c r="C138" s="23">
        <v>0</v>
      </c>
    </row>
    <row r="139" spans="1:8" x14ac:dyDescent="0.2">
      <c r="A139" s="21">
        <v>2255</v>
      </c>
      <c r="B139" s="19" t="s">
        <v>240</v>
      </c>
      <c r="C139" s="23">
        <v>0</v>
      </c>
    </row>
    <row r="140" spans="1:8" x14ac:dyDescent="0.2">
      <c r="A140" s="21">
        <v>2256</v>
      </c>
      <c r="B140" s="19" t="s">
        <v>241</v>
      </c>
      <c r="C140" s="23">
        <v>0</v>
      </c>
    </row>
    <row r="142" spans="1:8" x14ac:dyDescent="0.2">
      <c r="A142" s="18" t="s">
        <v>121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94</v>
      </c>
      <c r="B143" s="22" t="s">
        <v>91</v>
      </c>
      <c r="C143" s="22" t="s">
        <v>92</v>
      </c>
      <c r="D143" s="22" t="s">
        <v>95</v>
      </c>
      <c r="E143" s="22" t="s">
        <v>150</v>
      </c>
      <c r="F143" s="22"/>
      <c r="G143" s="22"/>
      <c r="H143" s="22"/>
    </row>
    <row r="144" spans="1:8" x14ac:dyDescent="0.2">
      <c r="A144" s="21">
        <v>2159</v>
      </c>
      <c r="B144" s="19" t="s">
        <v>242</v>
      </c>
      <c r="C144" s="23">
        <v>0</v>
      </c>
    </row>
    <row r="145" spans="1:6" x14ac:dyDescent="0.2">
      <c r="A145" s="21">
        <v>2199</v>
      </c>
      <c r="B145" s="19" t="s">
        <v>243</v>
      </c>
      <c r="C145" s="23">
        <v>0</v>
      </c>
    </row>
    <row r="146" spans="1:6" x14ac:dyDescent="0.2">
      <c r="A146" s="21">
        <v>2240</v>
      </c>
      <c r="B146" s="19" t="s">
        <v>244</v>
      </c>
      <c r="C146" s="23">
        <f>SUM(C147:C149)</f>
        <v>0</v>
      </c>
    </row>
    <row r="147" spans="1:6" x14ac:dyDescent="0.2">
      <c r="A147" s="21">
        <v>2241</v>
      </c>
      <c r="B147" s="19" t="s">
        <v>245</v>
      </c>
      <c r="C147" s="23">
        <v>0</v>
      </c>
    </row>
    <row r="148" spans="1:6" x14ac:dyDescent="0.2">
      <c r="A148" s="21">
        <v>2242</v>
      </c>
      <c r="B148" s="19" t="s">
        <v>246</v>
      </c>
      <c r="C148" s="23">
        <v>0</v>
      </c>
    </row>
    <row r="149" spans="1:6" x14ac:dyDescent="0.2">
      <c r="A149" s="21">
        <v>2249</v>
      </c>
      <c r="B149" s="19" t="s">
        <v>247</v>
      </c>
      <c r="C149" s="23">
        <v>0</v>
      </c>
    </row>
    <row r="151" spans="1:6" x14ac:dyDescent="0.2">
      <c r="B151" s="19" t="s">
        <v>551</v>
      </c>
    </row>
    <row r="156" spans="1:6" x14ac:dyDescent="0.2">
      <c r="B156" s="149"/>
      <c r="F156" s="14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70" activePane="bottomLeft" state="frozen"/>
      <selection activeCell="A14" sqref="A14:B14"/>
      <selection pane="bottomLeft" sqref="A1:B6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3" t="s">
        <v>133</v>
      </c>
      <c r="B2" s="94" t="s">
        <v>41</v>
      </c>
    </row>
    <row r="3" spans="1:2" ht="10.15" x14ac:dyDescent="0.2">
      <c r="A3" s="95"/>
      <c r="B3" s="96"/>
    </row>
    <row r="4" spans="1:2" ht="15" customHeight="1" x14ac:dyDescent="0.2">
      <c r="A4" s="97" t="s">
        <v>1</v>
      </c>
      <c r="B4" s="98" t="s">
        <v>69</v>
      </c>
    </row>
    <row r="5" spans="1:2" ht="15" customHeight="1" x14ac:dyDescent="0.2">
      <c r="A5" s="99"/>
      <c r="B5" s="98" t="s">
        <v>42</v>
      </c>
    </row>
    <row r="6" spans="1:2" ht="15" customHeight="1" x14ac:dyDescent="0.2">
      <c r="A6" s="99"/>
      <c r="B6" s="100" t="s">
        <v>97</v>
      </c>
    </row>
    <row r="7" spans="1:2" ht="15" customHeight="1" x14ac:dyDescent="0.2">
      <c r="A7" s="99"/>
      <c r="B7" s="98" t="s">
        <v>43</v>
      </c>
    </row>
    <row r="8" spans="1:2" ht="10.15" x14ac:dyDescent="0.2">
      <c r="A8" s="99"/>
    </row>
    <row r="9" spans="1:2" ht="15" customHeight="1" x14ac:dyDescent="0.2">
      <c r="A9" s="97" t="s">
        <v>3</v>
      </c>
      <c r="B9" s="98" t="s">
        <v>522</v>
      </c>
    </row>
    <row r="10" spans="1:2" ht="15" customHeight="1" x14ac:dyDescent="0.2">
      <c r="A10" s="99"/>
      <c r="B10" s="98" t="s">
        <v>523</v>
      </c>
    </row>
    <row r="11" spans="1:2" ht="15" customHeight="1" x14ac:dyDescent="0.2">
      <c r="A11" s="99"/>
      <c r="B11" s="98" t="s">
        <v>75</v>
      </c>
    </row>
    <row r="12" spans="1:2" ht="15" customHeight="1" x14ac:dyDescent="0.2">
      <c r="A12" s="99"/>
      <c r="B12" s="98" t="s">
        <v>74</v>
      </c>
    </row>
    <row r="13" spans="1:2" ht="15" customHeight="1" x14ac:dyDescent="0.2">
      <c r="A13" s="99"/>
      <c r="B13" s="98" t="s">
        <v>76</v>
      </c>
    </row>
    <row r="14" spans="1:2" ht="10.15" x14ac:dyDescent="0.2">
      <c r="A14" s="99"/>
    </row>
    <row r="15" spans="1:2" ht="15" customHeight="1" x14ac:dyDescent="0.2">
      <c r="A15" s="97" t="s">
        <v>5</v>
      </c>
      <c r="B15" s="101" t="s">
        <v>44</v>
      </c>
    </row>
    <row r="16" spans="1:2" ht="15" customHeight="1" x14ac:dyDescent="0.2">
      <c r="A16" s="99"/>
      <c r="B16" s="101" t="s">
        <v>45</v>
      </c>
    </row>
    <row r="17" spans="1:2" ht="15" customHeight="1" x14ac:dyDescent="0.2">
      <c r="A17" s="99"/>
      <c r="B17" s="101" t="s">
        <v>46</v>
      </c>
    </row>
    <row r="18" spans="1:2" ht="15" customHeight="1" x14ac:dyDescent="0.2">
      <c r="A18" s="99"/>
      <c r="B18" s="98" t="s">
        <v>47</v>
      </c>
    </row>
    <row r="19" spans="1:2" ht="15" customHeight="1" x14ac:dyDescent="0.2">
      <c r="A19" s="99"/>
      <c r="B19" s="102" t="s">
        <v>85</v>
      </c>
    </row>
    <row r="20" spans="1:2" ht="10.15" x14ac:dyDescent="0.2">
      <c r="A20" s="99"/>
    </row>
    <row r="21" spans="1:2" ht="15" customHeight="1" x14ac:dyDescent="0.2">
      <c r="A21" s="97" t="s">
        <v>81</v>
      </c>
      <c r="B21" s="1" t="s">
        <v>131</v>
      </c>
    </row>
    <row r="22" spans="1:2" ht="15" customHeight="1" x14ac:dyDescent="0.2">
      <c r="A22" s="99"/>
      <c r="B22" s="103" t="s">
        <v>132</v>
      </c>
    </row>
    <row r="23" spans="1:2" ht="10.15" x14ac:dyDescent="0.2">
      <c r="A23" s="99"/>
    </row>
    <row r="24" spans="1:2" ht="15" customHeight="1" x14ac:dyDescent="0.2">
      <c r="A24" s="97" t="s">
        <v>7</v>
      </c>
      <c r="B24" s="102" t="s">
        <v>48</v>
      </c>
    </row>
    <row r="25" spans="1:2" ht="15" customHeight="1" x14ac:dyDescent="0.2">
      <c r="A25" s="99"/>
      <c r="B25" s="102" t="s">
        <v>77</v>
      </c>
    </row>
    <row r="26" spans="1:2" ht="15" customHeight="1" x14ac:dyDescent="0.2">
      <c r="A26" s="99"/>
      <c r="B26" s="102" t="s">
        <v>78</v>
      </c>
    </row>
    <row r="27" spans="1:2" ht="10.15" x14ac:dyDescent="0.2">
      <c r="A27" s="99"/>
    </row>
    <row r="28" spans="1:2" ht="15" customHeight="1" x14ac:dyDescent="0.2">
      <c r="A28" s="97" t="s">
        <v>8</v>
      </c>
      <c r="B28" s="102" t="s">
        <v>49</v>
      </c>
    </row>
    <row r="29" spans="1:2" ht="15" customHeight="1" x14ac:dyDescent="0.2">
      <c r="A29" s="99"/>
      <c r="B29" s="102" t="s">
        <v>84</v>
      </c>
    </row>
    <row r="30" spans="1:2" ht="15" customHeight="1" x14ac:dyDescent="0.2">
      <c r="A30" s="99"/>
      <c r="B30" s="102" t="s">
        <v>50</v>
      </c>
    </row>
    <row r="31" spans="1:2" ht="15" customHeight="1" x14ac:dyDescent="0.2">
      <c r="A31" s="99"/>
      <c r="B31" s="104" t="s">
        <v>51</v>
      </c>
    </row>
    <row r="32" spans="1:2" ht="10.15" x14ac:dyDescent="0.2">
      <c r="A32" s="99"/>
    </row>
    <row r="33" spans="1:2" ht="15" customHeight="1" x14ac:dyDescent="0.2">
      <c r="A33" s="97" t="s">
        <v>9</v>
      </c>
      <c r="B33" s="102" t="s">
        <v>52</v>
      </c>
    </row>
    <row r="34" spans="1:2" ht="15" customHeight="1" x14ac:dyDescent="0.2">
      <c r="A34" s="99"/>
      <c r="B34" s="102" t="s">
        <v>53</v>
      </c>
    </row>
    <row r="35" spans="1:2" x14ac:dyDescent="0.2">
      <c r="A35" s="99"/>
    </row>
    <row r="36" spans="1:2" ht="15" customHeight="1" x14ac:dyDescent="0.2">
      <c r="A36" s="97" t="s">
        <v>11</v>
      </c>
      <c r="B36" s="98" t="s">
        <v>79</v>
      </c>
    </row>
    <row r="37" spans="1:2" ht="15" customHeight="1" x14ac:dyDescent="0.2">
      <c r="A37" s="99"/>
      <c r="B37" s="98" t="s">
        <v>86</v>
      </c>
    </row>
    <row r="38" spans="1:2" ht="15" customHeight="1" x14ac:dyDescent="0.2">
      <c r="A38" s="99"/>
      <c r="B38" s="105" t="s">
        <v>134</v>
      </c>
    </row>
    <row r="39" spans="1:2" ht="15" customHeight="1" x14ac:dyDescent="0.2">
      <c r="A39" s="99"/>
      <c r="B39" s="98" t="s">
        <v>135</v>
      </c>
    </row>
    <row r="40" spans="1:2" ht="15" customHeight="1" x14ac:dyDescent="0.2">
      <c r="A40" s="99"/>
      <c r="B40" s="98" t="s">
        <v>82</v>
      </c>
    </row>
    <row r="41" spans="1:2" ht="15" customHeight="1" x14ac:dyDescent="0.2">
      <c r="A41" s="99"/>
      <c r="B41" s="98" t="s">
        <v>83</v>
      </c>
    </row>
    <row r="42" spans="1:2" x14ac:dyDescent="0.2">
      <c r="A42" s="99"/>
    </row>
    <row r="43" spans="1:2" ht="15" customHeight="1" x14ac:dyDescent="0.2">
      <c r="A43" s="97" t="s">
        <v>13</v>
      </c>
      <c r="B43" s="98" t="s">
        <v>87</v>
      </c>
    </row>
    <row r="44" spans="1:2" ht="15" customHeight="1" x14ac:dyDescent="0.2">
      <c r="A44" s="99"/>
      <c r="B44" s="98" t="s">
        <v>90</v>
      </c>
    </row>
    <row r="45" spans="1:2" ht="15" customHeight="1" x14ac:dyDescent="0.2">
      <c r="A45" s="99"/>
      <c r="B45" s="105" t="s">
        <v>136</v>
      </c>
    </row>
    <row r="46" spans="1:2" ht="15" customHeight="1" x14ac:dyDescent="0.2">
      <c r="A46" s="99"/>
      <c r="B46" s="98" t="s">
        <v>137</v>
      </c>
    </row>
    <row r="47" spans="1:2" ht="15" customHeight="1" x14ac:dyDescent="0.2">
      <c r="A47" s="99"/>
      <c r="B47" s="98" t="s">
        <v>89</v>
      </c>
    </row>
    <row r="48" spans="1:2" ht="15" customHeight="1" x14ac:dyDescent="0.2">
      <c r="A48" s="99"/>
      <c r="B48" s="98" t="s">
        <v>88</v>
      </c>
    </row>
    <row r="49" spans="1:2" x14ac:dyDescent="0.2">
      <c r="A49" s="99"/>
    </row>
    <row r="50" spans="1:2" ht="25.5" customHeight="1" x14ac:dyDescent="0.2">
      <c r="A50" s="97" t="s">
        <v>15</v>
      </c>
      <c r="B50" s="100" t="s">
        <v>118</v>
      </c>
    </row>
    <row r="51" spans="1:2" x14ac:dyDescent="0.2">
      <c r="A51" s="99"/>
    </row>
    <row r="52" spans="1:2" ht="15" customHeight="1" x14ac:dyDescent="0.2">
      <c r="A52" s="97" t="s">
        <v>17</v>
      </c>
      <c r="B52" s="98" t="s">
        <v>54</v>
      </c>
    </row>
    <row r="53" spans="1:2" x14ac:dyDescent="0.2">
      <c r="A53" s="99"/>
    </row>
    <row r="54" spans="1:2" ht="15" customHeight="1" x14ac:dyDescent="0.2">
      <c r="A54" s="97" t="s">
        <v>18</v>
      </c>
      <c r="B54" s="101" t="s">
        <v>55</v>
      </c>
    </row>
    <row r="55" spans="1:2" ht="15" customHeight="1" x14ac:dyDescent="0.2">
      <c r="A55" s="99"/>
      <c r="B55" s="101" t="s">
        <v>56</v>
      </c>
    </row>
    <row r="56" spans="1:2" ht="15" customHeight="1" x14ac:dyDescent="0.2">
      <c r="A56" s="99"/>
      <c r="B56" s="101" t="s">
        <v>57</v>
      </c>
    </row>
    <row r="57" spans="1:2" ht="15" customHeight="1" x14ac:dyDescent="0.2">
      <c r="A57" s="99"/>
      <c r="B57" s="101" t="s">
        <v>58</v>
      </c>
    </row>
    <row r="58" spans="1:2" ht="15" customHeight="1" x14ac:dyDescent="0.2">
      <c r="A58" s="99"/>
      <c r="B58" s="101" t="s">
        <v>59</v>
      </c>
    </row>
    <row r="59" spans="1:2" x14ac:dyDescent="0.2">
      <c r="A59" s="99"/>
    </row>
    <row r="60" spans="1:2" ht="15" customHeight="1" x14ac:dyDescent="0.2">
      <c r="A60" s="97" t="s">
        <v>20</v>
      </c>
      <c r="B60" s="102" t="s">
        <v>60</v>
      </c>
    </row>
    <row r="61" spans="1:2" x14ac:dyDescent="0.2">
      <c r="A61" s="99"/>
      <c r="B61" s="102"/>
    </row>
    <row r="62" spans="1:2" ht="15" customHeight="1" x14ac:dyDescent="0.2">
      <c r="A62" s="97" t="s">
        <v>21</v>
      </c>
      <c r="B62" s="98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02" zoomScaleNormal="100" workbookViewId="0">
      <selection activeCell="B221" sqref="B221:D224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3" width="15.7109375" style="19" customWidth="1"/>
    <col min="4" max="4" width="21.2851562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66" t="s">
        <v>588</v>
      </c>
      <c r="B1" s="166"/>
      <c r="C1" s="166"/>
      <c r="D1" s="13" t="s">
        <v>532</v>
      </c>
      <c r="E1" s="24">
        <v>2023</v>
      </c>
    </row>
    <row r="2" spans="1:5" s="15" customFormat="1" ht="18.95" customHeight="1" x14ac:dyDescent="0.25">
      <c r="A2" s="166" t="s">
        <v>537</v>
      </c>
      <c r="B2" s="166"/>
      <c r="C2" s="166"/>
      <c r="D2" s="13" t="s">
        <v>533</v>
      </c>
      <c r="E2" s="24" t="s">
        <v>535</v>
      </c>
    </row>
    <row r="3" spans="1:5" s="15" customFormat="1" ht="18.95" customHeight="1" x14ac:dyDescent="0.25">
      <c r="A3" s="166" t="s">
        <v>589</v>
      </c>
      <c r="B3" s="166"/>
      <c r="C3" s="166"/>
      <c r="D3" s="13" t="s">
        <v>534</v>
      </c>
      <c r="E3" s="24">
        <v>2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92" t="s">
        <v>502</v>
      </c>
      <c r="B6" s="92"/>
      <c r="C6" s="92"/>
      <c r="D6" s="92"/>
      <c r="E6" s="92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248</v>
      </c>
      <c r="E7" s="44"/>
    </row>
    <row r="8" spans="1:5" x14ac:dyDescent="0.2">
      <c r="A8" s="46">
        <v>4100</v>
      </c>
      <c r="B8" s="47" t="s">
        <v>249</v>
      </c>
      <c r="C8" s="51">
        <f>SUM(C9+C19+C25+C28+C34+C37+C46)</f>
        <v>1196770.5</v>
      </c>
      <c r="D8" s="88"/>
      <c r="E8" s="45"/>
    </row>
    <row r="9" spans="1:5" x14ac:dyDescent="0.2">
      <c r="A9" s="46">
        <v>4110</v>
      </c>
      <c r="B9" s="47" t="s">
        <v>250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251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252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253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254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255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256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257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432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258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259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260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433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261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262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263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264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265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434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266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267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268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269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435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270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436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436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437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438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271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272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273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274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275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439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276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277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f>SUM(C47:C54)</f>
        <v>1196770.5</v>
      </c>
      <c r="D46" s="88"/>
      <c r="E46" s="45"/>
    </row>
    <row r="47" spans="1:5" x14ac:dyDescent="0.2">
      <c r="A47" s="46">
        <v>4171</v>
      </c>
      <c r="B47" s="49" t="s">
        <v>440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441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442</v>
      </c>
      <c r="C49" s="51">
        <v>1196770.5</v>
      </c>
      <c r="D49" s="88"/>
      <c r="E49" s="45"/>
    </row>
    <row r="50" spans="1:5" ht="22.5" x14ac:dyDescent="0.2">
      <c r="A50" s="46">
        <v>4174</v>
      </c>
      <c r="B50" s="48" t="s">
        <v>443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444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445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446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447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92" t="s">
        <v>501</v>
      </c>
      <c r="B56" s="92"/>
      <c r="C56" s="92"/>
      <c r="D56" s="92"/>
      <c r="E56" s="92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248</v>
      </c>
      <c r="E57" s="44"/>
    </row>
    <row r="58" spans="1:5" ht="33.75" x14ac:dyDescent="0.2">
      <c r="A58" s="46">
        <v>4200</v>
      </c>
      <c r="B58" s="48" t="s">
        <v>448</v>
      </c>
      <c r="C58" s="51">
        <f>+C59+C65</f>
        <v>9705460.0199999996</v>
      </c>
      <c r="D58" s="88"/>
      <c r="E58" s="45"/>
    </row>
    <row r="59" spans="1:5" ht="22.5" x14ac:dyDescent="0.2">
      <c r="A59" s="46">
        <v>4210</v>
      </c>
      <c r="B59" s="48" t="s">
        <v>449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278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279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280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450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451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281</v>
      </c>
      <c r="C65" s="51">
        <f>SUM(C66:C69)</f>
        <v>9705460.0199999996</v>
      </c>
      <c r="D65" s="88"/>
      <c r="E65" s="45"/>
    </row>
    <row r="66" spans="1:5" x14ac:dyDescent="0.2">
      <c r="A66" s="46">
        <v>4221</v>
      </c>
      <c r="B66" s="47" t="s">
        <v>282</v>
      </c>
      <c r="C66" s="51">
        <v>9705460.0199999996</v>
      </c>
      <c r="D66" s="88"/>
      <c r="E66" s="45"/>
    </row>
    <row r="67" spans="1:5" x14ac:dyDescent="0.2">
      <c r="A67" s="46">
        <v>4223</v>
      </c>
      <c r="B67" s="47" t="s">
        <v>283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285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452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509</v>
      </c>
      <c r="B71" s="92"/>
      <c r="C71" s="92"/>
      <c r="D71" s="92"/>
      <c r="E71" s="92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150</v>
      </c>
    </row>
    <row r="73" spans="1:5" x14ac:dyDescent="0.2">
      <c r="A73" s="50">
        <v>4300</v>
      </c>
      <c r="B73" s="47" t="s">
        <v>286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287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453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288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289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290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291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292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293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294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295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295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296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296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297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298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454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299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300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301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455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297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503</v>
      </c>
      <c r="B96" s="92"/>
      <c r="C96" s="92"/>
      <c r="D96" s="92"/>
      <c r="E96" s="92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302</v>
      </c>
      <c r="E97" s="44" t="s">
        <v>150</v>
      </c>
    </row>
    <row r="98" spans="1:5" x14ac:dyDescent="0.2">
      <c r="A98" s="50">
        <v>5000</v>
      </c>
      <c r="B98" s="47" t="s">
        <v>303</v>
      </c>
      <c r="C98" s="51">
        <f>C99+C127+C160+C170+C185+C214</f>
        <v>11076213.93</v>
      </c>
      <c r="D98" s="53">
        <v>1</v>
      </c>
      <c r="E98" s="52"/>
    </row>
    <row r="99" spans="1:5" x14ac:dyDescent="0.2">
      <c r="A99" s="50">
        <v>5100</v>
      </c>
      <c r="B99" s="47" t="s">
        <v>304</v>
      </c>
      <c r="C99" s="51">
        <f>C100+C107+C117</f>
        <v>10245309.289999999</v>
      </c>
      <c r="D99" s="53">
        <f>C99/$C$98</f>
        <v>0.92498297294985521</v>
      </c>
      <c r="E99" s="52"/>
    </row>
    <row r="100" spans="1:5" x14ac:dyDescent="0.2">
      <c r="A100" s="50">
        <v>5110</v>
      </c>
      <c r="B100" s="47" t="s">
        <v>305</v>
      </c>
      <c r="C100" s="51">
        <f>SUM(C101:C106)</f>
        <v>8305607.75</v>
      </c>
      <c r="D100" s="53">
        <f t="shared" ref="D100:D163" si="0">C100/$C$98</f>
        <v>0.74985981694559056</v>
      </c>
      <c r="E100" s="52"/>
    </row>
    <row r="101" spans="1:5" x14ac:dyDescent="0.2">
      <c r="A101" s="50">
        <v>5111</v>
      </c>
      <c r="B101" s="47" t="s">
        <v>306</v>
      </c>
      <c r="C101" s="51">
        <v>5555909.54</v>
      </c>
      <c r="D101" s="53">
        <f t="shared" si="0"/>
        <v>0.50160727980811037</v>
      </c>
      <c r="E101" s="52"/>
    </row>
    <row r="102" spans="1:5" x14ac:dyDescent="0.2">
      <c r="A102" s="50">
        <v>5112</v>
      </c>
      <c r="B102" s="47" t="s">
        <v>307</v>
      </c>
      <c r="C102" s="51">
        <v>0</v>
      </c>
      <c r="D102" s="53">
        <f t="shared" si="0"/>
        <v>0</v>
      </c>
      <c r="E102" s="52"/>
    </row>
    <row r="103" spans="1:5" x14ac:dyDescent="0.2">
      <c r="A103" s="50">
        <v>5113</v>
      </c>
      <c r="B103" s="47" t="s">
        <v>308</v>
      </c>
      <c r="C103" s="51">
        <v>86350.47</v>
      </c>
      <c r="D103" s="53">
        <f t="shared" si="0"/>
        <v>7.7960276449806709E-3</v>
      </c>
      <c r="E103" s="52"/>
    </row>
    <row r="104" spans="1:5" x14ac:dyDescent="0.2">
      <c r="A104" s="50">
        <v>5114</v>
      </c>
      <c r="B104" s="47" t="s">
        <v>309</v>
      </c>
      <c r="C104" s="51">
        <v>1506674.9</v>
      </c>
      <c r="D104" s="53">
        <f t="shared" si="0"/>
        <v>0.13602797034455616</v>
      </c>
      <c r="E104" s="52"/>
    </row>
    <row r="105" spans="1:5" x14ac:dyDescent="0.2">
      <c r="A105" s="50">
        <v>5115</v>
      </c>
      <c r="B105" s="47" t="s">
        <v>310</v>
      </c>
      <c r="C105" s="51">
        <v>54703.3</v>
      </c>
      <c r="D105" s="53">
        <f t="shared" si="0"/>
        <v>4.9388085446630597E-3</v>
      </c>
      <c r="E105" s="52"/>
    </row>
    <row r="106" spans="1:5" x14ac:dyDescent="0.2">
      <c r="A106" s="50">
        <v>5116</v>
      </c>
      <c r="B106" s="47" t="s">
        <v>311</v>
      </c>
      <c r="C106" s="51">
        <v>1101969.54</v>
      </c>
      <c r="D106" s="53">
        <f t="shared" si="0"/>
        <v>9.9489730603280258E-2</v>
      </c>
      <c r="E106" s="52"/>
    </row>
    <row r="107" spans="1:5" x14ac:dyDescent="0.2">
      <c r="A107" s="50">
        <v>5120</v>
      </c>
      <c r="B107" s="47" t="s">
        <v>312</v>
      </c>
      <c r="C107" s="51">
        <f>SUM(C108:C116)</f>
        <v>719575.17</v>
      </c>
      <c r="D107" s="53">
        <f t="shared" si="0"/>
        <v>6.496580641612798E-2</v>
      </c>
      <c r="E107" s="52"/>
    </row>
    <row r="108" spans="1:5" x14ac:dyDescent="0.2">
      <c r="A108" s="50">
        <v>5121</v>
      </c>
      <c r="B108" s="47" t="s">
        <v>313</v>
      </c>
      <c r="C108" s="51">
        <v>231148.04</v>
      </c>
      <c r="D108" s="53">
        <f t="shared" si="0"/>
        <v>2.086886741812868E-2</v>
      </c>
      <c r="E108" s="52"/>
    </row>
    <row r="109" spans="1:5" x14ac:dyDescent="0.2">
      <c r="A109" s="50">
        <v>5122</v>
      </c>
      <c r="B109" s="47" t="s">
        <v>314</v>
      </c>
      <c r="C109" s="51">
        <v>123182.96</v>
      </c>
      <c r="D109" s="53">
        <f t="shared" si="0"/>
        <v>1.1121395882970274E-2</v>
      </c>
      <c r="E109" s="52"/>
    </row>
    <row r="110" spans="1:5" x14ac:dyDescent="0.2">
      <c r="A110" s="50">
        <v>5123</v>
      </c>
      <c r="B110" s="47" t="s">
        <v>315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316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5125</v>
      </c>
      <c r="B112" s="47" t="s">
        <v>317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318</v>
      </c>
      <c r="C113" s="51">
        <v>347223.57</v>
      </c>
      <c r="D113" s="53">
        <f t="shared" si="0"/>
        <v>3.1348579234240198E-2</v>
      </c>
      <c r="E113" s="52"/>
    </row>
    <row r="114" spans="1:5" x14ac:dyDescent="0.2">
      <c r="A114" s="50">
        <v>5127</v>
      </c>
      <c r="B114" s="47" t="s">
        <v>319</v>
      </c>
      <c r="C114" s="51">
        <v>14888.6</v>
      </c>
      <c r="D114" s="53">
        <f t="shared" si="0"/>
        <v>1.3441957779159652E-3</v>
      </c>
      <c r="E114" s="52"/>
    </row>
    <row r="115" spans="1:5" x14ac:dyDescent="0.2">
      <c r="A115" s="50">
        <v>5128</v>
      </c>
      <c r="B115" s="47" t="s">
        <v>320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321</v>
      </c>
      <c r="C116" s="51">
        <v>3132</v>
      </c>
      <c r="D116" s="53">
        <f t="shared" si="0"/>
        <v>2.8276810287285593E-4</v>
      </c>
      <c r="E116" s="52"/>
    </row>
    <row r="117" spans="1:5" x14ac:dyDescent="0.2">
      <c r="A117" s="50">
        <v>5130</v>
      </c>
      <c r="B117" s="47" t="s">
        <v>322</v>
      </c>
      <c r="C117" s="51">
        <f>SUM(C118:C126)</f>
        <v>1220126.3700000001</v>
      </c>
      <c r="D117" s="53">
        <f t="shared" si="0"/>
        <v>0.11015734958813676</v>
      </c>
      <c r="E117" s="52"/>
    </row>
    <row r="118" spans="1:5" x14ac:dyDescent="0.2">
      <c r="A118" s="50">
        <v>5131</v>
      </c>
      <c r="B118" s="47" t="s">
        <v>323</v>
      </c>
      <c r="C118" s="51">
        <v>133678.14000000001</v>
      </c>
      <c r="D118" s="53">
        <f t="shared" si="0"/>
        <v>1.2068938072596439E-2</v>
      </c>
      <c r="E118" s="52"/>
    </row>
    <row r="119" spans="1:5" x14ac:dyDescent="0.2">
      <c r="A119" s="50">
        <v>5132</v>
      </c>
      <c r="B119" s="47" t="s">
        <v>324</v>
      </c>
      <c r="C119" s="51">
        <v>0</v>
      </c>
      <c r="D119" s="53">
        <f t="shared" si="0"/>
        <v>0</v>
      </c>
      <c r="E119" s="52"/>
    </row>
    <row r="120" spans="1:5" x14ac:dyDescent="0.2">
      <c r="A120" s="50">
        <v>5133</v>
      </c>
      <c r="B120" s="47" t="s">
        <v>325</v>
      </c>
      <c r="C120" s="51">
        <v>25000</v>
      </c>
      <c r="D120" s="53">
        <f t="shared" si="0"/>
        <v>2.2570889437488503E-3</v>
      </c>
      <c r="E120" s="52"/>
    </row>
    <row r="121" spans="1:5" x14ac:dyDescent="0.2">
      <c r="A121" s="50">
        <v>5134</v>
      </c>
      <c r="B121" s="47" t="s">
        <v>326</v>
      </c>
      <c r="C121" s="51">
        <v>63088.4</v>
      </c>
      <c r="D121" s="53">
        <f t="shared" si="0"/>
        <v>5.6958452047521984E-3</v>
      </c>
      <c r="E121" s="52"/>
    </row>
    <row r="122" spans="1:5" x14ac:dyDescent="0.2">
      <c r="A122" s="50">
        <v>5135</v>
      </c>
      <c r="B122" s="47" t="s">
        <v>327</v>
      </c>
      <c r="C122" s="51">
        <v>544655.25</v>
      </c>
      <c r="D122" s="53">
        <f t="shared" si="0"/>
        <v>4.9173413717190639E-2</v>
      </c>
      <c r="E122" s="52"/>
    </row>
    <row r="123" spans="1:5" x14ac:dyDescent="0.2">
      <c r="A123" s="50">
        <v>5136</v>
      </c>
      <c r="B123" s="47" t="s">
        <v>328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329</v>
      </c>
      <c r="C124" s="51">
        <v>39504.89</v>
      </c>
      <c r="D124" s="53">
        <f t="shared" si="0"/>
        <v>3.5666420177205803E-3</v>
      </c>
      <c r="E124" s="52"/>
    </row>
    <row r="125" spans="1:5" x14ac:dyDescent="0.2">
      <c r="A125" s="50">
        <v>5138</v>
      </c>
      <c r="B125" s="47" t="s">
        <v>330</v>
      </c>
      <c r="C125" s="51">
        <v>171924.69</v>
      </c>
      <c r="D125" s="53">
        <f t="shared" si="0"/>
        <v>1.552197267825794E-2</v>
      </c>
      <c r="E125" s="52"/>
    </row>
    <row r="126" spans="1:5" x14ac:dyDescent="0.2">
      <c r="A126" s="50">
        <v>5139</v>
      </c>
      <c r="B126" s="47" t="s">
        <v>331</v>
      </c>
      <c r="C126" s="51">
        <v>242275</v>
      </c>
      <c r="D126" s="53">
        <f t="shared" si="0"/>
        <v>2.1873448953870108E-2</v>
      </c>
      <c r="E126" s="52"/>
    </row>
    <row r="127" spans="1:5" x14ac:dyDescent="0.2">
      <c r="A127" s="50">
        <v>5200</v>
      </c>
      <c r="B127" s="47" t="s">
        <v>332</v>
      </c>
      <c r="C127" s="51">
        <f>C128+C131+C134+C137+C142+C146+C149+C151+C157</f>
        <v>390571.64</v>
      </c>
      <c r="D127" s="53">
        <f t="shared" si="0"/>
        <v>3.5262197215434249E-2</v>
      </c>
      <c r="E127" s="52"/>
    </row>
    <row r="128" spans="1:5" x14ac:dyDescent="0.2">
      <c r="A128" s="50">
        <v>5210</v>
      </c>
      <c r="B128" s="47" t="s">
        <v>333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334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335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336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337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338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283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339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340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284</v>
      </c>
      <c r="C137" s="51">
        <f>SUM(C138:C141)</f>
        <v>390571.64</v>
      </c>
      <c r="D137" s="53">
        <f t="shared" si="0"/>
        <v>3.5262197215434249E-2</v>
      </c>
      <c r="E137" s="52"/>
    </row>
    <row r="138" spans="1:5" x14ac:dyDescent="0.2">
      <c r="A138" s="50">
        <v>5241</v>
      </c>
      <c r="B138" s="47" t="s">
        <v>341</v>
      </c>
      <c r="C138" s="51">
        <v>390571.64</v>
      </c>
      <c r="D138" s="53">
        <f t="shared" si="0"/>
        <v>3.5262197215434249E-2</v>
      </c>
      <c r="E138" s="52"/>
    </row>
    <row r="139" spans="1:5" x14ac:dyDescent="0.2">
      <c r="A139" s="50">
        <v>5242</v>
      </c>
      <c r="B139" s="47" t="s">
        <v>342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343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344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285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345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346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347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348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349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350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351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352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353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354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355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356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357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358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359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360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361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362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278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363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364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279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365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366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280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367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368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369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370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371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372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373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374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375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376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377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378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379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379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380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381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382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383</v>
      </c>
      <c r="C185" s="51">
        <f>C186+C195+C198+C204</f>
        <v>440333</v>
      </c>
      <c r="D185" s="53">
        <f t="shared" si="1"/>
        <v>3.9754829834710501E-2</v>
      </c>
      <c r="E185" s="52"/>
    </row>
    <row r="186" spans="1:5" x14ac:dyDescent="0.2">
      <c r="A186" s="50">
        <v>5510</v>
      </c>
      <c r="B186" s="47" t="s">
        <v>384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385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386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387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388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389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390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391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72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71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392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393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394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395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396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397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398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399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400</v>
      </c>
      <c r="C204" s="51">
        <f>SUM(C205:C213)</f>
        <v>440333</v>
      </c>
      <c r="D204" s="53">
        <f t="shared" si="1"/>
        <v>3.9754829834710501E-2</v>
      </c>
      <c r="E204" s="52"/>
    </row>
    <row r="205" spans="1:5" x14ac:dyDescent="0.2">
      <c r="A205" s="50">
        <v>5591</v>
      </c>
      <c r="B205" s="47" t="s">
        <v>401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402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403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456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405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300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406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457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407</v>
      </c>
      <c r="C213" s="51">
        <v>440333</v>
      </c>
      <c r="D213" s="53">
        <f t="shared" si="1"/>
        <v>3.9754829834710501E-2</v>
      </c>
      <c r="E213" s="52"/>
    </row>
    <row r="214" spans="1:5" x14ac:dyDescent="0.2">
      <c r="A214" s="50">
        <v>5600</v>
      </c>
      <c r="B214" s="47" t="s">
        <v>70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408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409</v>
      </c>
      <c r="C216" s="51">
        <v>0</v>
      </c>
      <c r="D216" s="53">
        <f t="shared" si="1"/>
        <v>0</v>
      </c>
      <c r="E216" s="52"/>
    </row>
    <row r="218" spans="1:5" x14ac:dyDescent="0.2">
      <c r="B218" s="19" t="s">
        <v>551</v>
      </c>
    </row>
    <row r="221" spans="1:5" x14ac:dyDescent="0.2">
      <c r="B221" s="149"/>
      <c r="C221" s="14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sqref="A1:B2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06"/>
    </row>
    <row r="2" spans="1:2" ht="15" customHeight="1" x14ac:dyDescent="0.2">
      <c r="A2" s="93" t="s">
        <v>133</v>
      </c>
      <c r="B2" s="94" t="s">
        <v>41</v>
      </c>
    </row>
    <row r="3" spans="1:2" ht="10.15" x14ac:dyDescent="0.2">
      <c r="A3" s="12"/>
      <c r="B3" s="107"/>
    </row>
    <row r="4" spans="1:2" ht="14.1" customHeight="1" x14ac:dyDescent="0.2">
      <c r="A4" s="108" t="s">
        <v>504</v>
      </c>
      <c r="B4" s="98" t="s">
        <v>69</v>
      </c>
    </row>
    <row r="5" spans="1:2" ht="14.1" customHeight="1" x14ac:dyDescent="0.2">
      <c r="A5" s="99"/>
      <c r="B5" s="98" t="s">
        <v>42</v>
      </c>
    </row>
    <row r="6" spans="1:2" ht="14.1" customHeight="1" x14ac:dyDescent="0.2">
      <c r="A6" s="99"/>
      <c r="B6" s="98" t="s">
        <v>96</v>
      </c>
    </row>
    <row r="7" spans="1:2" ht="14.1" customHeight="1" x14ac:dyDescent="0.2">
      <c r="A7" s="99"/>
      <c r="B7" s="98" t="s">
        <v>54</v>
      </c>
    </row>
    <row r="8" spans="1:2" ht="10.15" x14ac:dyDescent="0.2">
      <c r="A8" s="99"/>
    </row>
    <row r="9" spans="1:2" x14ac:dyDescent="0.2">
      <c r="A9" s="108" t="s">
        <v>505</v>
      </c>
      <c r="B9" s="100" t="s">
        <v>98</v>
      </c>
    </row>
    <row r="10" spans="1:2" ht="15" customHeight="1" x14ac:dyDescent="0.2">
      <c r="A10" s="99"/>
      <c r="B10" s="109" t="s">
        <v>54</v>
      </c>
    </row>
    <row r="11" spans="1:2" ht="10.15" x14ac:dyDescent="0.2">
      <c r="A11" s="99"/>
    </row>
    <row r="12" spans="1:2" x14ac:dyDescent="0.2">
      <c r="A12" s="108" t="s">
        <v>507</v>
      </c>
      <c r="B12" s="100" t="s">
        <v>98</v>
      </c>
    </row>
    <row r="13" spans="1:2" ht="20.45" x14ac:dyDescent="0.2">
      <c r="A13" s="99"/>
      <c r="B13" s="100" t="s">
        <v>61</v>
      </c>
    </row>
    <row r="14" spans="1:2" x14ac:dyDescent="0.2">
      <c r="A14" s="99"/>
      <c r="B14" s="109" t="s">
        <v>54</v>
      </c>
    </row>
    <row r="15" spans="1:2" ht="10.15" x14ac:dyDescent="0.2">
      <c r="A15" s="99"/>
    </row>
    <row r="16" spans="1:2" ht="10.15" x14ac:dyDescent="0.2">
      <c r="A16" s="99"/>
    </row>
    <row r="17" spans="1:2" ht="15" customHeight="1" x14ac:dyDescent="0.2">
      <c r="A17" s="108" t="s">
        <v>508</v>
      </c>
      <c r="B17" s="102" t="s">
        <v>62</v>
      </c>
    </row>
    <row r="18" spans="1:2" ht="15" customHeight="1" x14ac:dyDescent="0.2">
      <c r="A18" s="12"/>
      <c r="B18" s="102" t="s">
        <v>63</v>
      </c>
    </row>
    <row r="19" spans="1:2" ht="10.15" x14ac:dyDescent="0.2">
      <c r="A19" s="12"/>
    </row>
    <row r="20" spans="1:2" ht="10.15" x14ac:dyDescent="0.2">
      <c r="A20" s="12"/>
    </row>
    <row r="21" spans="1:2" ht="10.15" x14ac:dyDescent="0.2">
      <c r="A21" s="12"/>
    </row>
    <row r="22" spans="1:2" ht="10.15" x14ac:dyDescent="0.2">
      <c r="A22" s="12"/>
    </row>
    <row r="23" spans="1:2" ht="10.15" x14ac:dyDescent="0.2">
      <c r="A23" s="12"/>
    </row>
    <row r="24" spans="1:2" ht="10.15" x14ac:dyDescent="0.2">
      <c r="A24" s="12"/>
    </row>
    <row r="25" spans="1:2" ht="10.15" x14ac:dyDescent="0.2">
      <c r="A25" s="12"/>
    </row>
    <row r="26" spans="1:2" ht="10.15" x14ac:dyDescent="0.2">
      <c r="A26" s="12"/>
    </row>
    <row r="27" spans="1:2" ht="10.15" x14ac:dyDescent="0.2">
      <c r="A27" s="12"/>
    </row>
    <row r="28" spans="1:2" ht="10.15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B34" sqref="B34:C36"/>
    </sheetView>
  </sheetViews>
  <sheetFormatPr baseColWidth="10" defaultColWidth="9.140625" defaultRowHeight="11.25" x14ac:dyDescent="0.2"/>
  <cols>
    <col min="1" max="1" width="10" style="28" customWidth="1"/>
    <col min="2" max="2" width="68.5703125" style="28" customWidth="1"/>
    <col min="3" max="3" width="37.14062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70" t="s">
        <v>588</v>
      </c>
      <c r="B1" s="170"/>
      <c r="C1" s="170"/>
      <c r="D1" s="26" t="s">
        <v>532</v>
      </c>
      <c r="E1" s="27">
        <v>2023</v>
      </c>
    </row>
    <row r="2" spans="1:5" ht="18.95" customHeight="1" x14ac:dyDescent="0.2">
      <c r="A2" s="170" t="s">
        <v>538</v>
      </c>
      <c r="B2" s="170"/>
      <c r="C2" s="170"/>
      <c r="D2" s="26" t="s">
        <v>533</v>
      </c>
      <c r="E2" s="27" t="s">
        <v>535</v>
      </c>
    </row>
    <row r="3" spans="1:5" ht="18.95" customHeight="1" x14ac:dyDescent="0.2">
      <c r="A3" s="170" t="s">
        <v>589</v>
      </c>
      <c r="B3" s="170"/>
      <c r="C3" s="170"/>
      <c r="D3" s="26" t="s">
        <v>534</v>
      </c>
      <c r="E3" s="27">
        <v>2</v>
      </c>
    </row>
    <row r="4" spans="1:5" ht="10.15" x14ac:dyDescent="0.2">
      <c r="A4" s="29" t="s">
        <v>139</v>
      </c>
      <c r="B4" s="30"/>
      <c r="C4" s="30"/>
      <c r="D4" s="30"/>
      <c r="E4" s="30"/>
    </row>
    <row r="6" spans="1:5" ht="10.15" x14ac:dyDescent="0.2">
      <c r="A6" s="30" t="s">
        <v>122</v>
      </c>
      <c r="B6" s="30"/>
      <c r="C6" s="30"/>
      <c r="D6" s="30"/>
      <c r="E6" s="30"/>
    </row>
    <row r="7" spans="1:5" ht="10.15" x14ac:dyDescent="0.2">
      <c r="A7" s="31" t="s">
        <v>94</v>
      </c>
      <c r="B7" s="31" t="s">
        <v>91</v>
      </c>
      <c r="C7" s="31" t="s">
        <v>92</v>
      </c>
      <c r="D7" s="31" t="s">
        <v>93</v>
      </c>
      <c r="E7" s="31" t="s">
        <v>95</v>
      </c>
    </row>
    <row r="8" spans="1:5" ht="10.15" x14ac:dyDescent="0.2">
      <c r="A8" s="32">
        <v>3110</v>
      </c>
      <c r="B8" s="28" t="s">
        <v>279</v>
      </c>
      <c r="C8" s="33">
        <v>1177561.6599999999</v>
      </c>
    </row>
    <row r="9" spans="1:5" ht="10.15" x14ac:dyDescent="0.2">
      <c r="A9" s="32">
        <v>3120</v>
      </c>
      <c r="B9" s="28" t="s">
        <v>410</v>
      </c>
      <c r="C9" s="33">
        <v>1766534.39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ht="10.15" x14ac:dyDescent="0.2">
      <c r="A12" s="30" t="s">
        <v>124</v>
      </c>
      <c r="B12" s="30"/>
      <c r="C12" s="30"/>
      <c r="D12" s="30"/>
      <c r="E12" s="30"/>
    </row>
    <row r="13" spans="1:5" ht="10.15" x14ac:dyDescent="0.2">
      <c r="A13" s="31" t="s">
        <v>94</v>
      </c>
      <c r="B13" s="31" t="s">
        <v>91</v>
      </c>
      <c r="C13" s="31" t="s">
        <v>92</v>
      </c>
      <c r="D13" s="31" t="s">
        <v>412</v>
      </c>
      <c r="E13" s="31"/>
    </row>
    <row r="14" spans="1:5" ht="10.15" x14ac:dyDescent="0.2">
      <c r="A14" s="32">
        <v>3210</v>
      </c>
      <c r="B14" s="28" t="s">
        <v>413</v>
      </c>
      <c r="C14" s="33">
        <v>-173983.41</v>
      </c>
    </row>
    <row r="15" spans="1:5" ht="10.15" x14ac:dyDescent="0.2">
      <c r="A15" s="32">
        <v>3220</v>
      </c>
      <c r="B15" s="28" t="s">
        <v>414</v>
      </c>
      <c r="C15" s="33">
        <v>546062.66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ht="10.15" x14ac:dyDescent="0.2">
      <c r="A21" s="32">
        <v>3240</v>
      </c>
      <c r="B21" s="28" t="s">
        <v>420</v>
      </c>
      <c r="C21" s="33">
        <f>SUM(C22:C24)</f>
        <v>0</v>
      </c>
    </row>
    <row r="22" spans="1:3" ht="10.15" x14ac:dyDescent="0.2">
      <c r="A22" s="32">
        <v>3241</v>
      </c>
      <c r="B22" s="28" t="s">
        <v>421</v>
      </c>
      <c r="C22" s="33">
        <v>0</v>
      </c>
    </row>
    <row r="23" spans="1:3" ht="10.15" x14ac:dyDescent="0.2">
      <c r="A23" s="32">
        <v>3242</v>
      </c>
      <c r="B23" s="28" t="s">
        <v>422</v>
      </c>
      <c r="C23" s="33">
        <v>0</v>
      </c>
    </row>
    <row r="24" spans="1:3" ht="10.15" x14ac:dyDescent="0.2">
      <c r="A24" s="32">
        <v>3243</v>
      </c>
      <c r="B24" s="28" t="s">
        <v>423</v>
      </c>
      <c r="C24" s="33">
        <v>0</v>
      </c>
    </row>
    <row r="25" spans="1:3" ht="10.15" x14ac:dyDescent="0.2">
      <c r="A25" s="32">
        <v>3250</v>
      </c>
      <c r="B25" s="28" t="s">
        <v>424</v>
      </c>
      <c r="C25" s="33">
        <f>SUM(C26:C27)</f>
        <v>0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ht="10.15" x14ac:dyDescent="0.2">
      <c r="A27" s="32">
        <v>3252</v>
      </c>
      <c r="B27" s="28" t="s">
        <v>426</v>
      </c>
      <c r="C27" s="33">
        <v>0</v>
      </c>
    </row>
    <row r="29" spans="1:3" ht="10.15" x14ac:dyDescent="0.2">
      <c r="B29" s="28" t="s">
        <v>551</v>
      </c>
    </row>
    <row r="34" spans="2:4" x14ac:dyDescent="0.2">
      <c r="B34" s="149"/>
      <c r="C34" s="149"/>
      <c r="D34" s="19"/>
    </row>
    <row r="35" spans="2:4" x14ac:dyDescent="0.2">
      <c r="B35" s="19"/>
      <c r="C35" s="19"/>
      <c r="D35" s="19"/>
    </row>
    <row r="36" spans="2:4" x14ac:dyDescent="0.2">
      <c r="B36" s="19"/>
      <c r="C36" s="19"/>
      <c r="D36" s="19"/>
    </row>
    <row r="37" spans="2:4" x14ac:dyDescent="0.2">
      <c r="B37" s="19"/>
      <c r="C37" s="19"/>
      <c r="D37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sqref="A1:B16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3" t="s">
        <v>133</v>
      </c>
      <c r="B2" s="94" t="s">
        <v>41</v>
      </c>
    </row>
    <row r="4" spans="1:2" ht="15" customHeight="1" x14ac:dyDescent="0.2">
      <c r="A4" s="108" t="s">
        <v>23</v>
      </c>
      <c r="B4" s="98" t="s">
        <v>69</v>
      </c>
    </row>
    <row r="5" spans="1:2" ht="15" customHeight="1" x14ac:dyDescent="0.2">
      <c r="A5" s="108" t="s">
        <v>25</v>
      </c>
      <c r="B5" s="98" t="s">
        <v>42</v>
      </c>
    </row>
    <row r="6" spans="1:2" ht="15" customHeight="1" x14ac:dyDescent="0.2">
      <c r="B6" s="98" t="s">
        <v>123</v>
      </c>
    </row>
    <row r="7" spans="1:2" ht="15" customHeight="1" x14ac:dyDescent="0.2">
      <c r="B7" s="98" t="s">
        <v>64</v>
      </c>
    </row>
    <row r="8" spans="1:2" ht="15" customHeight="1" x14ac:dyDescent="0.2">
      <c r="B8" s="98" t="s">
        <v>65</v>
      </c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8"/>
  <sheetViews>
    <sheetView topLeftCell="A121" workbookViewId="0">
      <selection activeCell="B126" sqref="B126:D128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3">
      <c r="A1" s="170" t="s">
        <v>588</v>
      </c>
      <c r="B1" s="170"/>
      <c r="C1" s="170"/>
      <c r="D1" s="26" t="s">
        <v>532</v>
      </c>
      <c r="E1" s="27">
        <v>2023</v>
      </c>
    </row>
    <row r="2" spans="1:5" s="34" customFormat="1" ht="18.95" customHeight="1" x14ac:dyDescent="0.3">
      <c r="A2" s="170" t="s">
        <v>539</v>
      </c>
      <c r="B2" s="170"/>
      <c r="C2" s="170"/>
      <c r="D2" s="26" t="s">
        <v>533</v>
      </c>
      <c r="E2" s="27" t="s">
        <v>535</v>
      </c>
    </row>
    <row r="3" spans="1:5" s="34" customFormat="1" ht="18.95" customHeight="1" x14ac:dyDescent="0.3">
      <c r="A3" s="170" t="s">
        <v>589</v>
      </c>
      <c r="B3" s="170"/>
      <c r="C3" s="170"/>
      <c r="D3" s="26" t="s">
        <v>534</v>
      </c>
      <c r="E3" s="27">
        <v>2</v>
      </c>
    </row>
    <row r="4" spans="1:5" ht="10.15" x14ac:dyDescent="0.2">
      <c r="A4" s="29" t="s">
        <v>139</v>
      </c>
      <c r="B4" s="30"/>
      <c r="C4" s="30"/>
      <c r="D4" s="30"/>
      <c r="E4" s="30"/>
    </row>
    <row r="6" spans="1:5" ht="10.15" x14ac:dyDescent="0.2">
      <c r="A6" s="30" t="s">
        <v>125</v>
      </c>
      <c r="B6" s="30"/>
      <c r="C6" s="30"/>
      <c r="D6" s="30"/>
      <c r="E6" s="30"/>
    </row>
    <row r="7" spans="1:5" ht="10.15" x14ac:dyDescent="0.2">
      <c r="A7" s="31" t="s">
        <v>94</v>
      </c>
      <c r="B7" s="31" t="s">
        <v>575</v>
      </c>
      <c r="C7" s="112">
        <v>2023</v>
      </c>
      <c r="D7" s="112">
        <v>2022</v>
      </c>
      <c r="E7" s="31"/>
    </row>
    <row r="8" spans="1:5" ht="10.1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44617.5</v>
      </c>
      <c r="D9" s="33">
        <v>0</v>
      </c>
    </row>
    <row r="10" spans="1:5" ht="10.15" x14ac:dyDescent="0.2">
      <c r="A10" s="32">
        <v>1113</v>
      </c>
      <c r="B10" s="28" t="s">
        <v>429</v>
      </c>
      <c r="C10" s="33">
        <v>0</v>
      </c>
      <c r="D10" s="33">
        <v>399516.3</v>
      </c>
    </row>
    <row r="11" spans="1:5" ht="10.15" x14ac:dyDescent="0.2">
      <c r="A11" s="32">
        <v>1114</v>
      </c>
      <c r="B11" s="28" t="s">
        <v>140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430</v>
      </c>
      <c r="C13" s="33">
        <v>0</v>
      </c>
      <c r="D13" s="33">
        <v>0</v>
      </c>
    </row>
    <row r="14" spans="1:5" ht="10.1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ht="10.15" x14ac:dyDescent="0.2">
      <c r="A15" s="116">
        <v>1110</v>
      </c>
      <c r="B15" s="117" t="s">
        <v>553</v>
      </c>
      <c r="C15" s="118">
        <f>SUM(C8:C14)</f>
        <v>44617.5</v>
      </c>
      <c r="D15" s="118">
        <f>SUM(D8:D14)</f>
        <v>399516.3</v>
      </c>
    </row>
    <row r="18" spans="1:5" ht="10.15" x14ac:dyDescent="0.2">
      <c r="A18" s="30" t="s">
        <v>126</v>
      </c>
      <c r="B18" s="30"/>
      <c r="C18" s="30"/>
      <c r="D18" s="30"/>
      <c r="E18" s="113"/>
    </row>
    <row r="19" spans="1:5" x14ac:dyDescent="0.2">
      <c r="A19" s="31" t="s">
        <v>94</v>
      </c>
      <c r="B19" s="31" t="s">
        <v>575</v>
      </c>
      <c r="C19" s="127" t="s">
        <v>574</v>
      </c>
      <c r="D19" s="127" t="s">
        <v>127</v>
      </c>
      <c r="E19" s="113"/>
    </row>
    <row r="20" spans="1:5" ht="10.15" x14ac:dyDescent="0.2">
      <c r="A20" s="116">
        <v>1230</v>
      </c>
      <c r="B20" s="117" t="s">
        <v>173</v>
      </c>
      <c r="C20" s="118">
        <f>SUM(C21:C27)</f>
        <v>0</v>
      </c>
      <c r="D20" s="118">
        <f>SUM(D21:D27)</f>
        <v>0</v>
      </c>
      <c r="E20" s="113"/>
    </row>
    <row r="21" spans="1:5" ht="10.15" x14ac:dyDescent="0.2">
      <c r="A21" s="32">
        <v>1231</v>
      </c>
      <c r="B21" s="28" t="s">
        <v>174</v>
      </c>
      <c r="C21" s="33">
        <v>0</v>
      </c>
      <c r="D21" s="115">
        <v>0</v>
      </c>
      <c r="E21" s="113"/>
    </row>
    <row r="22" spans="1:5" ht="10.15" x14ac:dyDescent="0.2">
      <c r="A22" s="32">
        <v>1232</v>
      </c>
      <c r="B22" s="28" t="s">
        <v>175</v>
      </c>
      <c r="C22" s="33">
        <v>0</v>
      </c>
      <c r="D22" s="115">
        <v>0</v>
      </c>
      <c r="E22" s="113"/>
    </row>
    <row r="23" spans="1:5" ht="10.15" x14ac:dyDescent="0.2">
      <c r="A23" s="32">
        <v>1233</v>
      </c>
      <c r="B23" s="28" t="s">
        <v>176</v>
      </c>
      <c r="C23" s="33">
        <v>0</v>
      </c>
      <c r="D23" s="115">
        <v>0</v>
      </c>
      <c r="E23" s="113"/>
    </row>
    <row r="24" spans="1:5" ht="10.15" x14ac:dyDescent="0.2">
      <c r="A24" s="32">
        <v>1234</v>
      </c>
      <c r="B24" s="28" t="s">
        <v>177</v>
      </c>
      <c r="C24" s="33">
        <v>0</v>
      </c>
      <c r="D24" s="115">
        <v>0</v>
      </c>
      <c r="E24" s="113"/>
    </row>
    <row r="25" spans="1:5" x14ac:dyDescent="0.2">
      <c r="A25" s="32">
        <v>1235</v>
      </c>
      <c r="B25" s="28" t="s">
        <v>178</v>
      </c>
      <c r="C25" s="33">
        <v>0</v>
      </c>
      <c r="D25" s="115">
        <v>0</v>
      </c>
      <c r="E25" s="113"/>
    </row>
    <row r="26" spans="1:5" ht="10.15" x14ac:dyDescent="0.2">
      <c r="A26" s="32">
        <v>1236</v>
      </c>
      <c r="B26" s="28" t="s">
        <v>179</v>
      </c>
      <c r="C26" s="33">
        <v>0</v>
      </c>
      <c r="D26" s="115">
        <v>0</v>
      </c>
      <c r="E26" s="113"/>
    </row>
    <row r="27" spans="1:5" ht="10.15" x14ac:dyDescent="0.2">
      <c r="A27" s="32">
        <v>1239</v>
      </c>
      <c r="B27" s="28" t="s">
        <v>180</v>
      </c>
      <c r="C27" s="33">
        <v>0</v>
      </c>
      <c r="D27" s="115">
        <v>0</v>
      </c>
      <c r="E27" s="113"/>
    </row>
    <row r="28" spans="1:5" ht="10.15" x14ac:dyDescent="0.2">
      <c r="A28" s="116">
        <v>1240</v>
      </c>
      <c r="B28" s="117" t="s">
        <v>181</v>
      </c>
      <c r="C28" s="118">
        <f>SUM(C29:C36)</f>
        <v>15999</v>
      </c>
      <c r="D28" s="118">
        <f>SUM(D29:D36)</f>
        <v>15999</v>
      </c>
      <c r="E28" s="113"/>
    </row>
    <row r="29" spans="1:5" x14ac:dyDescent="0.2">
      <c r="A29" s="32">
        <v>1241</v>
      </c>
      <c r="B29" s="28" t="s">
        <v>182</v>
      </c>
      <c r="C29" s="33">
        <v>15999</v>
      </c>
      <c r="D29" s="115">
        <v>15999</v>
      </c>
      <c r="E29" s="113"/>
    </row>
    <row r="30" spans="1:5" ht="10.15" x14ac:dyDescent="0.2">
      <c r="A30" s="32">
        <v>1242</v>
      </c>
      <c r="B30" s="28" t="s">
        <v>183</v>
      </c>
      <c r="C30" s="33">
        <v>0</v>
      </c>
      <c r="D30" s="115">
        <v>0</v>
      </c>
      <c r="E30" s="113"/>
    </row>
    <row r="31" spans="1:5" x14ac:dyDescent="0.2">
      <c r="A31" s="32">
        <v>1243</v>
      </c>
      <c r="B31" s="28" t="s">
        <v>184</v>
      </c>
      <c r="C31" s="33">
        <v>0</v>
      </c>
      <c r="D31" s="115">
        <v>0</v>
      </c>
      <c r="E31" s="113"/>
    </row>
    <row r="32" spans="1:5" x14ac:dyDescent="0.2">
      <c r="A32" s="32">
        <v>1244</v>
      </c>
      <c r="B32" s="28" t="s">
        <v>185</v>
      </c>
      <c r="C32" s="33">
        <v>0</v>
      </c>
      <c r="D32" s="115">
        <v>0</v>
      </c>
      <c r="E32" s="113"/>
    </row>
    <row r="33" spans="1:5" ht="10.15" x14ac:dyDescent="0.2">
      <c r="A33" s="32">
        <v>1245</v>
      </c>
      <c r="B33" s="28" t="s">
        <v>186</v>
      </c>
      <c r="C33" s="33">
        <v>0</v>
      </c>
      <c r="D33" s="115">
        <v>0</v>
      </c>
      <c r="E33" s="113"/>
    </row>
    <row r="34" spans="1:5" ht="10.15" x14ac:dyDescent="0.2">
      <c r="A34" s="32">
        <v>1246</v>
      </c>
      <c r="B34" s="28" t="s">
        <v>187</v>
      </c>
      <c r="C34" s="33">
        <v>0</v>
      </c>
      <c r="D34" s="115">
        <v>0</v>
      </c>
    </row>
    <row r="35" spans="1:5" ht="10.15" x14ac:dyDescent="0.2">
      <c r="A35" s="32">
        <v>1247</v>
      </c>
      <c r="B35" s="28" t="s">
        <v>188</v>
      </c>
      <c r="C35" s="33">
        <v>0</v>
      </c>
      <c r="D35" s="115">
        <v>0</v>
      </c>
    </row>
    <row r="36" spans="1:5" x14ac:dyDescent="0.2">
      <c r="A36" s="32">
        <v>1248</v>
      </c>
      <c r="B36" s="28" t="s">
        <v>189</v>
      </c>
      <c r="C36" s="33">
        <v>0</v>
      </c>
      <c r="D36" s="115">
        <v>0</v>
      </c>
    </row>
    <row r="37" spans="1:5" ht="10.15" x14ac:dyDescent="0.2">
      <c r="A37" s="116">
        <v>1250</v>
      </c>
      <c r="B37" s="117" t="s">
        <v>191</v>
      </c>
      <c r="C37" s="118">
        <f>SUM(C38:C42)</f>
        <v>0</v>
      </c>
      <c r="D37" s="118">
        <f>SUM(D38:D42)</f>
        <v>0</v>
      </c>
      <c r="E37" s="117"/>
    </row>
    <row r="38" spans="1:5" ht="10.15" x14ac:dyDescent="0.2">
      <c r="A38" s="32">
        <v>1251</v>
      </c>
      <c r="B38" s="28" t="s">
        <v>192</v>
      </c>
      <c r="C38" s="33">
        <v>0</v>
      </c>
      <c r="D38" s="115">
        <v>0</v>
      </c>
    </row>
    <row r="39" spans="1:5" ht="10.15" x14ac:dyDescent="0.2">
      <c r="A39" s="32">
        <v>1252</v>
      </c>
      <c r="B39" s="28" t="s">
        <v>193</v>
      </c>
      <c r="C39" s="33">
        <v>0</v>
      </c>
      <c r="D39" s="115">
        <v>0</v>
      </c>
    </row>
    <row r="40" spans="1:5" ht="10.15" x14ac:dyDescent="0.2">
      <c r="A40" s="32">
        <v>1253</v>
      </c>
      <c r="B40" s="28" t="s">
        <v>194</v>
      </c>
      <c r="C40" s="33">
        <v>0</v>
      </c>
      <c r="D40" s="115">
        <v>0</v>
      </c>
    </row>
    <row r="41" spans="1:5" ht="10.15" x14ac:dyDescent="0.2">
      <c r="A41" s="32">
        <v>1254</v>
      </c>
      <c r="B41" s="28" t="s">
        <v>195</v>
      </c>
      <c r="C41" s="33">
        <v>0</v>
      </c>
      <c r="D41" s="115">
        <v>0</v>
      </c>
    </row>
    <row r="42" spans="1:5" ht="10.15" x14ac:dyDescent="0.2">
      <c r="A42" s="32">
        <v>1259</v>
      </c>
      <c r="B42" s="28" t="s">
        <v>196</v>
      </c>
      <c r="C42" s="33">
        <v>0</v>
      </c>
      <c r="D42" s="115">
        <v>0</v>
      </c>
    </row>
    <row r="43" spans="1:5" x14ac:dyDescent="0.2">
      <c r="B43" s="119" t="s">
        <v>554</v>
      </c>
      <c r="C43" s="118">
        <f>C20+C28+C37</f>
        <v>15999</v>
      </c>
      <c r="D43" s="118">
        <f>D20+D28+D37</f>
        <v>15999</v>
      </c>
    </row>
    <row r="44" spans="1:5" s="113" customFormat="1" ht="10.15" x14ac:dyDescent="0.2"/>
    <row r="45" spans="1:5" ht="10.15" x14ac:dyDescent="0.2">
      <c r="A45" s="30" t="s">
        <v>129</v>
      </c>
      <c r="B45" s="30"/>
      <c r="C45" s="30"/>
      <c r="D45" s="30"/>
      <c r="E45" s="30"/>
    </row>
    <row r="46" spans="1:5" ht="10.15" x14ac:dyDescent="0.2">
      <c r="A46" s="31" t="s">
        <v>94</v>
      </c>
      <c r="B46" s="31" t="s">
        <v>575</v>
      </c>
      <c r="C46" s="112">
        <v>2023</v>
      </c>
      <c r="D46" s="112">
        <v>2022</v>
      </c>
      <c r="E46" s="31"/>
    </row>
    <row r="47" spans="1:5" s="113" customFormat="1" ht="10.15" x14ac:dyDescent="0.2">
      <c r="A47" s="116">
        <v>3210</v>
      </c>
      <c r="B47" s="117" t="s">
        <v>555</v>
      </c>
      <c r="C47" s="118">
        <v>-173983.41</v>
      </c>
      <c r="D47" s="118">
        <v>0</v>
      </c>
    </row>
    <row r="48" spans="1:5" ht="10.15" x14ac:dyDescent="0.2">
      <c r="A48" s="114"/>
      <c r="B48" s="119" t="s">
        <v>543</v>
      </c>
      <c r="C48" s="118">
        <f>C51+C63+C91+C94+C49</f>
        <v>440333</v>
      </c>
      <c r="D48" s="118">
        <f>D51+D63+D91+D94+D49</f>
        <v>985499.37</v>
      </c>
    </row>
    <row r="49" spans="1:4" s="113" customFormat="1" ht="10.15" x14ac:dyDescent="0.2">
      <c r="A49" s="136">
        <v>5100</v>
      </c>
      <c r="B49" s="137" t="s">
        <v>304</v>
      </c>
      <c r="C49" s="138">
        <f>SUM(C50:C50)</f>
        <v>0</v>
      </c>
      <c r="D49" s="138">
        <f>SUM(D50:D50)</f>
        <v>0</v>
      </c>
    </row>
    <row r="50" spans="1:4" s="113" customFormat="1" x14ac:dyDescent="0.2">
      <c r="A50" s="139">
        <v>5130</v>
      </c>
      <c r="B50" s="140" t="s">
        <v>576</v>
      </c>
      <c r="C50" s="141">
        <v>0</v>
      </c>
      <c r="D50" s="141">
        <v>0</v>
      </c>
    </row>
    <row r="51" spans="1:4" ht="10.15" x14ac:dyDescent="0.2">
      <c r="A51" s="116">
        <v>5400</v>
      </c>
      <c r="B51" s="117" t="s">
        <v>369</v>
      </c>
      <c r="C51" s="118">
        <f>C52+C54+C56+C58+C60</f>
        <v>0</v>
      </c>
      <c r="D51" s="118">
        <f>D52+D54+D56+D58+D60</f>
        <v>0</v>
      </c>
    </row>
    <row r="52" spans="1:4" x14ac:dyDescent="0.2">
      <c r="A52" s="114">
        <v>5410</v>
      </c>
      <c r="B52" s="113" t="s">
        <v>544</v>
      </c>
      <c r="C52" s="115">
        <f>C53</f>
        <v>0</v>
      </c>
      <c r="D52" s="115">
        <f>D53</f>
        <v>0</v>
      </c>
    </row>
    <row r="53" spans="1:4" x14ac:dyDescent="0.2">
      <c r="A53" s="114">
        <v>5411</v>
      </c>
      <c r="B53" s="113" t="s">
        <v>371</v>
      </c>
      <c r="C53" s="115">
        <v>0</v>
      </c>
      <c r="D53" s="115">
        <v>0</v>
      </c>
    </row>
    <row r="54" spans="1:4" x14ac:dyDescent="0.2">
      <c r="A54" s="114">
        <v>5420</v>
      </c>
      <c r="B54" s="113" t="s">
        <v>545</v>
      </c>
      <c r="C54" s="115">
        <f>C55</f>
        <v>0</v>
      </c>
      <c r="D54" s="115">
        <f>D55</f>
        <v>0</v>
      </c>
    </row>
    <row r="55" spans="1:4" x14ac:dyDescent="0.2">
      <c r="A55" s="114">
        <v>5421</v>
      </c>
      <c r="B55" s="113" t="s">
        <v>374</v>
      </c>
      <c r="C55" s="115">
        <v>0</v>
      </c>
      <c r="D55" s="115">
        <v>0</v>
      </c>
    </row>
    <row r="56" spans="1:4" x14ac:dyDescent="0.2">
      <c r="A56" s="114">
        <v>5430</v>
      </c>
      <c r="B56" s="113" t="s">
        <v>546</v>
      </c>
      <c r="C56" s="115">
        <f>C57</f>
        <v>0</v>
      </c>
      <c r="D56" s="115">
        <f>D57</f>
        <v>0</v>
      </c>
    </row>
    <row r="57" spans="1:4" x14ac:dyDescent="0.2">
      <c r="A57" s="114">
        <v>5431</v>
      </c>
      <c r="B57" s="113" t="s">
        <v>377</v>
      </c>
      <c r="C57" s="115">
        <v>0</v>
      </c>
      <c r="D57" s="115">
        <v>0</v>
      </c>
    </row>
    <row r="58" spans="1:4" ht="10.15" x14ac:dyDescent="0.2">
      <c r="A58" s="114">
        <v>5440</v>
      </c>
      <c r="B58" s="113" t="s">
        <v>547</v>
      </c>
      <c r="C58" s="115">
        <f>C59</f>
        <v>0</v>
      </c>
      <c r="D58" s="115">
        <f>D59</f>
        <v>0</v>
      </c>
    </row>
    <row r="59" spans="1:4" ht="10.15" x14ac:dyDescent="0.2">
      <c r="A59" s="114">
        <v>5441</v>
      </c>
      <c r="B59" s="113" t="s">
        <v>547</v>
      </c>
      <c r="C59" s="115">
        <v>0</v>
      </c>
      <c r="D59" s="115">
        <v>0</v>
      </c>
    </row>
    <row r="60" spans="1:4" ht="10.15" x14ac:dyDescent="0.2">
      <c r="A60" s="114">
        <v>5450</v>
      </c>
      <c r="B60" s="113" t="s">
        <v>548</v>
      </c>
      <c r="C60" s="115">
        <f>SUM(C61:C62)</f>
        <v>0</v>
      </c>
      <c r="D60" s="115">
        <f>SUM(D61:D62)</f>
        <v>0</v>
      </c>
    </row>
    <row r="61" spans="1:4" ht="10.15" x14ac:dyDescent="0.2">
      <c r="A61" s="114">
        <v>5451</v>
      </c>
      <c r="B61" s="113" t="s">
        <v>381</v>
      </c>
      <c r="C61" s="115">
        <v>0</v>
      </c>
      <c r="D61" s="115">
        <v>0</v>
      </c>
    </row>
    <row r="62" spans="1:4" ht="10.15" x14ac:dyDescent="0.2">
      <c r="A62" s="114">
        <v>5452</v>
      </c>
      <c r="B62" s="113" t="s">
        <v>382</v>
      </c>
      <c r="C62" s="115">
        <v>0</v>
      </c>
      <c r="D62" s="115">
        <v>0</v>
      </c>
    </row>
    <row r="63" spans="1:4" ht="10.15" x14ac:dyDescent="0.2">
      <c r="A63" s="116">
        <v>5500</v>
      </c>
      <c r="B63" s="117" t="s">
        <v>383</v>
      </c>
      <c r="C63" s="118">
        <f>C64+C73+C76+C82</f>
        <v>440333</v>
      </c>
      <c r="D63" s="118">
        <f>D64+D73+D76+D82</f>
        <v>985499.37</v>
      </c>
    </row>
    <row r="64" spans="1:4" ht="10.15" x14ac:dyDescent="0.2">
      <c r="A64" s="32">
        <v>5510</v>
      </c>
      <c r="B64" s="28" t="s">
        <v>384</v>
      </c>
      <c r="C64" s="33">
        <f>SUM(C65:C72)</f>
        <v>0</v>
      </c>
      <c r="D64" s="33">
        <f>SUM(D65:D72)</f>
        <v>592412.85</v>
      </c>
    </row>
    <row r="65" spans="1:4" x14ac:dyDescent="0.2">
      <c r="A65" s="32">
        <v>5511</v>
      </c>
      <c r="B65" s="28" t="s">
        <v>385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386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387</v>
      </c>
      <c r="C67" s="33">
        <v>0</v>
      </c>
      <c r="D67" s="33">
        <v>0</v>
      </c>
    </row>
    <row r="68" spans="1:4" x14ac:dyDescent="0.2">
      <c r="A68" s="32">
        <v>5514</v>
      </c>
      <c r="B68" s="28" t="s">
        <v>388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389</v>
      </c>
      <c r="C69" s="33">
        <v>0</v>
      </c>
      <c r="D69" s="33">
        <v>588509.32999999996</v>
      </c>
    </row>
    <row r="70" spans="1:4" x14ac:dyDescent="0.2">
      <c r="A70" s="32">
        <v>5516</v>
      </c>
      <c r="B70" s="28" t="s">
        <v>390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391</v>
      </c>
      <c r="C71" s="33">
        <v>0</v>
      </c>
      <c r="D71" s="33">
        <v>3903.52</v>
      </c>
    </row>
    <row r="72" spans="1:4" x14ac:dyDescent="0.2">
      <c r="A72" s="32">
        <v>5518</v>
      </c>
      <c r="B72" s="28" t="s">
        <v>72</v>
      </c>
      <c r="C72" s="33">
        <v>0</v>
      </c>
      <c r="D72" s="33">
        <v>0</v>
      </c>
    </row>
    <row r="73" spans="1:4" ht="10.15" x14ac:dyDescent="0.2">
      <c r="A73" s="32">
        <v>5520</v>
      </c>
      <c r="B73" s="28" t="s">
        <v>71</v>
      </c>
      <c r="C73" s="33">
        <f>SUM(C74:C75)</f>
        <v>0</v>
      </c>
      <c r="D73" s="33">
        <f>SUM(D74:D75)</f>
        <v>0</v>
      </c>
    </row>
    <row r="74" spans="1:4" ht="10.15" x14ac:dyDescent="0.2">
      <c r="A74" s="32">
        <v>5521</v>
      </c>
      <c r="B74" s="28" t="s">
        <v>392</v>
      </c>
      <c r="C74" s="33">
        <v>0</v>
      </c>
      <c r="D74" s="33">
        <v>0</v>
      </c>
    </row>
    <row r="75" spans="1:4" ht="10.15" x14ac:dyDescent="0.2">
      <c r="A75" s="32">
        <v>5522</v>
      </c>
      <c r="B75" s="28" t="s">
        <v>393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394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395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396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397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398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399</v>
      </c>
      <c r="C81" s="33">
        <v>0</v>
      </c>
      <c r="D81" s="33">
        <v>0</v>
      </c>
    </row>
    <row r="82" spans="1:4" ht="10.15" x14ac:dyDescent="0.2">
      <c r="A82" s="32">
        <v>5590</v>
      </c>
      <c r="B82" s="28" t="s">
        <v>400</v>
      </c>
      <c r="C82" s="33">
        <f>SUM(C83:C90)</f>
        <v>440333</v>
      </c>
      <c r="D82" s="33">
        <f>SUM(D83:D90)</f>
        <v>393086.52</v>
      </c>
    </row>
    <row r="83" spans="1:4" ht="10.15" x14ac:dyDescent="0.2">
      <c r="A83" s="32">
        <v>5591</v>
      </c>
      <c r="B83" s="28" t="s">
        <v>401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402</v>
      </c>
      <c r="C84" s="33">
        <v>0</v>
      </c>
      <c r="D84" s="33">
        <v>0</v>
      </c>
    </row>
    <row r="85" spans="1:4" ht="10.15" x14ac:dyDescent="0.2">
      <c r="A85" s="32">
        <v>5593</v>
      </c>
      <c r="B85" s="28" t="s">
        <v>403</v>
      </c>
      <c r="C85" s="33">
        <v>0</v>
      </c>
      <c r="D85" s="33">
        <v>0</v>
      </c>
    </row>
    <row r="86" spans="1:4" ht="10.15" x14ac:dyDescent="0.2">
      <c r="A86" s="32">
        <v>5594</v>
      </c>
      <c r="B86" s="28" t="s">
        <v>404</v>
      </c>
      <c r="C86" s="33">
        <v>0</v>
      </c>
      <c r="D86" s="33">
        <v>0</v>
      </c>
    </row>
    <row r="87" spans="1:4" ht="10.15" x14ac:dyDescent="0.2">
      <c r="A87" s="32">
        <v>5595</v>
      </c>
      <c r="B87" s="28" t="s">
        <v>405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300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406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407</v>
      </c>
      <c r="C90" s="33">
        <v>440333</v>
      </c>
      <c r="D90" s="33">
        <v>393086.52</v>
      </c>
    </row>
    <row r="91" spans="1:4" x14ac:dyDescent="0.2">
      <c r="A91" s="116">
        <v>5600</v>
      </c>
      <c r="B91" s="117" t="s">
        <v>70</v>
      </c>
      <c r="C91" s="118">
        <f>C92</f>
        <v>0</v>
      </c>
      <c r="D91" s="118">
        <f>D92</f>
        <v>0</v>
      </c>
    </row>
    <row r="92" spans="1:4" x14ac:dyDescent="0.2">
      <c r="A92" s="32">
        <v>5610</v>
      </c>
      <c r="B92" s="28" t="s">
        <v>408</v>
      </c>
      <c r="C92" s="33">
        <f>C93</f>
        <v>0</v>
      </c>
      <c r="D92" s="33">
        <f>D93</f>
        <v>0</v>
      </c>
    </row>
    <row r="93" spans="1:4" x14ac:dyDescent="0.2">
      <c r="A93" s="32">
        <v>5611</v>
      </c>
      <c r="B93" s="28" t="s">
        <v>409</v>
      </c>
      <c r="C93" s="33">
        <v>0</v>
      </c>
      <c r="D93" s="33">
        <v>0</v>
      </c>
    </row>
    <row r="94" spans="1:4" x14ac:dyDescent="0.2">
      <c r="A94" s="116">
        <v>2110</v>
      </c>
      <c r="B94" s="122" t="s">
        <v>556</v>
      </c>
      <c r="C94" s="118">
        <f>SUM(C95:C99)</f>
        <v>0</v>
      </c>
      <c r="D94" s="118">
        <f>SUM(D95:D99)</f>
        <v>0</v>
      </c>
    </row>
    <row r="95" spans="1:4" x14ac:dyDescent="0.2">
      <c r="A95" s="114">
        <v>2111</v>
      </c>
      <c r="B95" s="113" t="s">
        <v>557</v>
      </c>
      <c r="C95" s="115">
        <v>0</v>
      </c>
      <c r="D95" s="115">
        <v>0</v>
      </c>
    </row>
    <row r="96" spans="1:4" x14ac:dyDescent="0.2">
      <c r="A96" s="114">
        <v>2112</v>
      </c>
      <c r="B96" s="113" t="s">
        <v>558</v>
      </c>
      <c r="C96" s="115">
        <v>0</v>
      </c>
      <c r="D96" s="115">
        <v>0</v>
      </c>
    </row>
    <row r="97" spans="1:4" x14ac:dyDescent="0.2">
      <c r="A97" s="114">
        <v>2112</v>
      </c>
      <c r="B97" s="113" t="s">
        <v>559</v>
      </c>
      <c r="C97" s="115">
        <v>0</v>
      </c>
      <c r="D97" s="115">
        <v>0</v>
      </c>
    </row>
    <row r="98" spans="1:4" x14ac:dyDescent="0.2">
      <c r="A98" s="114">
        <v>2115</v>
      </c>
      <c r="B98" s="113" t="s">
        <v>560</v>
      </c>
      <c r="C98" s="115">
        <v>0</v>
      </c>
      <c r="D98" s="115">
        <v>0</v>
      </c>
    </row>
    <row r="99" spans="1:4" x14ac:dyDescent="0.2">
      <c r="A99" s="114">
        <v>2114</v>
      </c>
      <c r="B99" s="113" t="s">
        <v>561</v>
      </c>
      <c r="C99" s="115">
        <v>0</v>
      </c>
      <c r="D99" s="115">
        <v>0</v>
      </c>
    </row>
    <row r="100" spans="1:4" x14ac:dyDescent="0.2">
      <c r="A100" s="114"/>
      <c r="B100" s="119" t="s">
        <v>562</v>
      </c>
      <c r="C100" s="118">
        <f>+C101</f>
        <v>0</v>
      </c>
      <c r="D100" s="118">
        <f>+D101</f>
        <v>0</v>
      </c>
    </row>
    <row r="101" spans="1:4" s="113" customFormat="1" x14ac:dyDescent="0.2">
      <c r="A101" s="136">
        <v>3100</v>
      </c>
      <c r="B101" s="142" t="s">
        <v>577</v>
      </c>
      <c r="C101" s="143">
        <f>SUM(C102:C105)</f>
        <v>0</v>
      </c>
      <c r="D101" s="143">
        <f>SUM(D102:D105)</f>
        <v>0</v>
      </c>
    </row>
    <row r="102" spans="1:4" s="113" customFormat="1" x14ac:dyDescent="0.2">
      <c r="A102" s="139"/>
      <c r="B102" s="144" t="s">
        <v>578</v>
      </c>
      <c r="C102" s="145">
        <v>0</v>
      </c>
      <c r="D102" s="145">
        <v>0</v>
      </c>
    </row>
    <row r="103" spans="1:4" s="113" customFormat="1" x14ac:dyDescent="0.2">
      <c r="A103" s="139"/>
      <c r="B103" s="144" t="s">
        <v>579</v>
      </c>
      <c r="C103" s="145">
        <v>0</v>
      </c>
      <c r="D103" s="145">
        <v>0</v>
      </c>
    </row>
    <row r="104" spans="1:4" s="113" customFormat="1" x14ac:dyDescent="0.2">
      <c r="A104" s="139"/>
      <c r="B104" s="144" t="s">
        <v>580</v>
      </c>
      <c r="C104" s="145">
        <v>0</v>
      </c>
      <c r="D104" s="145">
        <v>0</v>
      </c>
    </row>
    <row r="105" spans="1:4" s="113" customFormat="1" x14ac:dyDescent="0.2">
      <c r="A105" s="139"/>
      <c r="B105" s="144" t="s">
        <v>581</v>
      </c>
      <c r="C105" s="145">
        <v>0</v>
      </c>
      <c r="D105" s="145">
        <v>0</v>
      </c>
    </row>
    <row r="106" spans="1:4" s="113" customFormat="1" x14ac:dyDescent="0.2">
      <c r="A106" s="139"/>
      <c r="B106" s="147" t="s">
        <v>582</v>
      </c>
      <c r="C106" s="138">
        <f>+C107</f>
        <v>0</v>
      </c>
      <c r="D106" s="138">
        <f>+D107</f>
        <v>0</v>
      </c>
    </row>
    <row r="107" spans="1:4" s="113" customFormat="1" x14ac:dyDescent="0.2">
      <c r="A107" s="136">
        <v>1270</v>
      </c>
      <c r="B107" s="146" t="s">
        <v>197</v>
      </c>
      <c r="C107" s="143">
        <f>+C108</f>
        <v>0</v>
      </c>
      <c r="D107" s="143">
        <f>+D108</f>
        <v>0</v>
      </c>
    </row>
    <row r="108" spans="1:4" s="113" customFormat="1" x14ac:dyDescent="0.2">
      <c r="A108" s="139">
        <v>1273</v>
      </c>
      <c r="B108" s="140" t="s">
        <v>583</v>
      </c>
      <c r="C108" s="145">
        <v>0</v>
      </c>
      <c r="D108" s="145">
        <v>0</v>
      </c>
    </row>
    <row r="109" spans="1:4" s="113" customFormat="1" x14ac:dyDescent="0.2">
      <c r="A109" s="139"/>
      <c r="B109" s="147" t="s">
        <v>584</v>
      </c>
      <c r="C109" s="138">
        <f>+C110+C112</f>
        <v>0</v>
      </c>
      <c r="D109" s="138">
        <f>+D110+D112</f>
        <v>0</v>
      </c>
    </row>
    <row r="110" spans="1:4" s="113" customFormat="1" x14ac:dyDescent="0.2">
      <c r="A110" s="136">
        <v>4300</v>
      </c>
      <c r="B110" s="142" t="s">
        <v>585</v>
      </c>
      <c r="C110" s="143">
        <f>+C111</f>
        <v>0</v>
      </c>
      <c r="D110" s="148">
        <f>+D111</f>
        <v>0</v>
      </c>
    </row>
    <row r="111" spans="1:4" s="113" customFormat="1" x14ac:dyDescent="0.2">
      <c r="A111" s="139">
        <v>4399</v>
      </c>
      <c r="B111" s="144" t="s">
        <v>297</v>
      </c>
      <c r="C111" s="145">
        <v>0</v>
      </c>
      <c r="D111" s="145">
        <v>0</v>
      </c>
    </row>
    <row r="112" spans="1:4" x14ac:dyDescent="0.2">
      <c r="A112" s="116">
        <v>1120</v>
      </c>
      <c r="B112" s="123" t="s">
        <v>563</v>
      </c>
      <c r="C112" s="118">
        <f>SUM(C113:C121)</f>
        <v>0</v>
      </c>
      <c r="D112" s="118">
        <f>SUM(D113:D121)</f>
        <v>0</v>
      </c>
    </row>
    <row r="113" spans="1:4" x14ac:dyDescent="0.2">
      <c r="A113" s="114">
        <v>1124</v>
      </c>
      <c r="B113" s="124" t="s">
        <v>564</v>
      </c>
      <c r="C113" s="125">
        <v>0</v>
      </c>
      <c r="D113" s="115">
        <v>0</v>
      </c>
    </row>
    <row r="114" spans="1:4" x14ac:dyDescent="0.2">
      <c r="A114" s="114">
        <v>1124</v>
      </c>
      <c r="B114" s="124" t="s">
        <v>565</v>
      </c>
      <c r="C114" s="125">
        <v>0</v>
      </c>
      <c r="D114" s="115">
        <v>0</v>
      </c>
    </row>
    <row r="115" spans="1:4" x14ac:dyDescent="0.2">
      <c r="A115" s="114">
        <v>1124</v>
      </c>
      <c r="B115" s="124" t="s">
        <v>566</v>
      </c>
      <c r="C115" s="125">
        <v>0</v>
      </c>
      <c r="D115" s="115">
        <v>0</v>
      </c>
    </row>
    <row r="116" spans="1:4" x14ac:dyDescent="0.2">
      <c r="A116" s="114">
        <v>1124</v>
      </c>
      <c r="B116" s="124" t="s">
        <v>567</v>
      </c>
      <c r="C116" s="125">
        <v>0</v>
      </c>
      <c r="D116" s="115">
        <v>0</v>
      </c>
    </row>
    <row r="117" spans="1:4" x14ac:dyDescent="0.2">
      <c r="A117" s="114">
        <v>1124</v>
      </c>
      <c r="B117" s="124" t="s">
        <v>568</v>
      </c>
      <c r="C117" s="115">
        <v>0</v>
      </c>
      <c r="D117" s="115">
        <v>0</v>
      </c>
    </row>
    <row r="118" spans="1:4" x14ac:dyDescent="0.2">
      <c r="A118" s="114">
        <v>1124</v>
      </c>
      <c r="B118" s="124" t="s">
        <v>569</v>
      </c>
      <c r="C118" s="115">
        <v>0</v>
      </c>
      <c r="D118" s="115">
        <v>0</v>
      </c>
    </row>
    <row r="119" spans="1:4" x14ac:dyDescent="0.2">
      <c r="A119" s="114">
        <v>1122</v>
      </c>
      <c r="B119" s="124" t="s">
        <v>570</v>
      </c>
      <c r="C119" s="115">
        <v>0</v>
      </c>
      <c r="D119" s="115">
        <v>0</v>
      </c>
    </row>
    <row r="120" spans="1:4" x14ac:dyDescent="0.2">
      <c r="A120" s="114">
        <v>1122</v>
      </c>
      <c r="B120" s="124" t="s">
        <v>571</v>
      </c>
      <c r="C120" s="125">
        <v>0</v>
      </c>
      <c r="D120" s="115">
        <v>0</v>
      </c>
    </row>
    <row r="121" spans="1:4" x14ac:dyDescent="0.2">
      <c r="A121" s="114">
        <v>1122</v>
      </c>
      <c r="B121" s="124" t="s">
        <v>572</v>
      </c>
      <c r="C121" s="115">
        <v>0</v>
      </c>
      <c r="D121" s="115">
        <v>0</v>
      </c>
    </row>
    <row r="122" spans="1:4" x14ac:dyDescent="0.2">
      <c r="A122" s="114"/>
      <c r="B122" s="126" t="s">
        <v>573</v>
      </c>
      <c r="C122" s="118">
        <f>C47+C48+C100-C106-C109</f>
        <v>266349.58999999997</v>
      </c>
      <c r="D122" s="118">
        <f>D47+D48+D100-D106-D109</f>
        <v>985499.37</v>
      </c>
    </row>
    <row r="126" spans="1:4" x14ac:dyDescent="0.2">
      <c r="B126" s="149"/>
      <c r="C126" s="149"/>
    </row>
    <row r="127" spans="1:4" x14ac:dyDescent="0.2">
      <c r="B127" s="19"/>
      <c r="C127" s="19"/>
    </row>
    <row r="128" spans="1:4" x14ac:dyDescent="0.2">
      <c r="B128" s="19"/>
      <c r="C128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sqref="A1:B18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3" t="s">
        <v>133</v>
      </c>
      <c r="B2" s="94" t="s">
        <v>41</v>
      </c>
    </row>
    <row r="3" spans="1:2" ht="10.15" x14ac:dyDescent="0.2">
      <c r="B3" s="107"/>
    </row>
    <row r="4" spans="1:2" ht="14.1" customHeight="1" x14ac:dyDescent="0.2">
      <c r="A4" s="108" t="s">
        <v>27</v>
      </c>
      <c r="B4" s="98" t="s">
        <v>69</v>
      </c>
    </row>
    <row r="5" spans="1:2" ht="14.1" customHeight="1" x14ac:dyDescent="0.2">
      <c r="B5" s="98" t="s">
        <v>42</v>
      </c>
    </row>
    <row r="6" spans="1:2" ht="14.1" customHeight="1" x14ac:dyDescent="0.2">
      <c r="B6" s="98" t="s">
        <v>99</v>
      </c>
    </row>
    <row r="7" spans="1:2" ht="14.1" customHeight="1" x14ac:dyDescent="0.2">
      <c r="B7" s="98" t="s">
        <v>100</v>
      </c>
    </row>
    <row r="8" spans="1:2" ht="14.1" customHeight="1" x14ac:dyDescent="0.2"/>
    <row r="9" spans="1:2" x14ac:dyDescent="0.2">
      <c r="A9" s="108" t="s">
        <v>29</v>
      </c>
      <c r="B9" s="100" t="s">
        <v>524</v>
      </c>
    </row>
    <row r="10" spans="1:2" ht="15" customHeight="1" x14ac:dyDescent="0.2">
      <c r="B10" s="100" t="s">
        <v>66</v>
      </c>
    </row>
    <row r="11" spans="1:2" ht="15" customHeight="1" x14ac:dyDescent="0.2">
      <c r="B11" s="110" t="s">
        <v>138</v>
      </c>
    </row>
    <row r="12" spans="1:2" ht="15" customHeight="1" x14ac:dyDescent="0.2"/>
    <row r="13" spans="1:2" ht="10.15" x14ac:dyDescent="0.2">
      <c r="A13" s="108" t="s">
        <v>67</v>
      </c>
      <c r="B13" s="98" t="s">
        <v>525</v>
      </c>
    </row>
    <row r="14" spans="1:2" ht="15" customHeight="1" x14ac:dyDescent="0.2">
      <c r="B14" s="98" t="s">
        <v>526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'ACT (I)'!Área_de_impresión</vt:lpstr>
      <vt:lpstr>EFE!Área_de_impresión</vt:lpstr>
      <vt:lpstr>'EFE (I)'!Área_de_impresión</vt:lpstr>
      <vt:lpstr>ESF!Área_de_impresión</vt:lpstr>
      <vt:lpstr>'ESF (I)'!Área_de_impresión</vt:lpstr>
      <vt:lpstr>'Memoria (I)'!Área_de_impresión</vt:lpstr>
      <vt:lpstr>VHP!Área_de_impresión</vt:lpstr>
      <vt:lpstr>'VHP (I)'!Área_de_impresión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2023-08-17T23:47:01Z</cp:lastPrinted>
  <dcterms:created xsi:type="dcterms:W3CDTF">2012-12-11T20:36:24Z</dcterms:created>
  <dcterms:modified xsi:type="dcterms:W3CDTF">2023-08-18T20:54:57Z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