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12"/>
  <workbookPr defaultThemeVersion="124226"/>
  <xr:revisionPtr revIDLastSave="0" documentId="11_B20EFC0B6949376C9E3849681336A23F0E33D350" xr6:coauthVersionLast="47" xr6:coauthVersionMax="47" xr10:uidLastSave="{00000000-0000-0000-0000-000000000000}"/>
  <bookViews>
    <workbookView xWindow="0" yWindow="0" windowWidth="21840" windowHeight="12135" tabRatio="885" firstSheet="3"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COG!$A$3:$G$76</definedName>
    <definedName name="_xlnm.Print_Area" localSheetId="2">CA!$A$1:$G$56</definedName>
    <definedName name="_xlnm.Print_Area" localSheetId="3">CFG!$I$6</definedName>
    <definedName name="_xlnm.Print_Area" localSheetId="1">CTG!$A$1:$G$29</definedName>
  </definedNames>
  <calcPr calcId="145621"/>
</workbook>
</file>

<file path=xl/calcChain.xml><?xml version="1.0" encoding="utf-8"?>
<calcChain xmlns="http://schemas.openxmlformats.org/spreadsheetml/2006/main">
  <c r="D9" i="5" l="1"/>
  <c r="D19" i="4"/>
  <c r="G19" i="4" s="1"/>
  <c r="D18" i="4"/>
  <c r="G18" i="4" s="1"/>
  <c r="D17" i="4"/>
  <c r="G17" i="4" s="1"/>
  <c r="D16" i="4"/>
  <c r="G16" i="4" s="1"/>
  <c r="D15" i="4"/>
  <c r="G15" i="4" s="1"/>
  <c r="D14" i="4"/>
  <c r="G14" i="4" s="1"/>
  <c r="D13" i="4"/>
  <c r="G13" i="4" s="1"/>
  <c r="F46" i="4" l="1"/>
  <c r="E46" i="4"/>
  <c r="C46" i="4"/>
  <c r="D45" i="4"/>
  <c r="G45" i="4" s="1"/>
  <c r="D44" i="4"/>
  <c r="G44" i="4" s="1"/>
  <c r="D43" i="4"/>
  <c r="G43" i="4" s="1"/>
  <c r="D42" i="4"/>
  <c r="G42" i="4" s="1"/>
  <c r="D41" i="4"/>
  <c r="G41" i="4" s="1"/>
  <c r="D40" i="4"/>
  <c r="G40" i="4" s="1"/>
  <c r="D39" i="4"/>
  <c r="G39" i="4" s="1"/>
  <c r="B46" i="4"/>
  <c r="F32" i="4"/>
  <c r="E32" i="4"/>
  <c r="D31" i="4"/>
  <c r="G31" i="4" s="1"/>
  <c r="D30" i="4"/>
  <c r="G30" i="4" s="1"/>
  <c r="D29" i="4"/>
  <c r="G29" i="4" s="1"/>
  <c r="D28" i="4"/>
  <c r="G28" i="4" s="1"/>
  <c r="C32" i="4"/>
  <c r="B32" i="4"/>
  <c r="D12" i="4"/>
  <c r="G12" i="4" s="1"/>
  <c r="D11" i="4"/>
  <c r="G11" i="4" s="1"/>
  <c r="D10" i="4"/>
  <c r="G10" i="4" s="1"/>
  <c r="D9" i="4"/>
  <c r="G9" i="4" s="1"/>
  <c r="D8" i="4"/>
  <c r="G8" i="4" s="1"/>
  <c r="D7" i="4"/>
  <c r="G7" i="4" s="1"/>
  <c r="D6" i="4"/>
  <c r="G6" i="4" s="1"/>
  <c r="F21" i="4"/>
  <c r="E21" i="4"/>
  <c r="C21" i="4"/>
  <c r="B21" i="4"/>
  <c r="G32" i="4" l="1"/>
  <c r="G46" i="4"/>
  <c r="D32" i="4"/>
  <c r="D46" i="4"/>
  <c r="G21" i="4"/>
  <c r="D21" i="4"/>
  <c r="D40" i="5" l="1"/>
  <c r="G40" i="5" s="1"/>
  <c r="D39" i="5"/>
  <c r="G39" i="5" s="1"/>
  <c r="D38" i="5"/>
  <c r="D37" i="5"/>
  <c r="G37" i="5" s="1"/>
  <c r="D34" i="5"/>
  <c r="G34" i="5" s="1"/>
  <c r="D33" i="5"/>
  <c r="G33" i="5" s="1"/>
  <c r="D32" i="5"/>
  <c r="G32" i="5" s="1"/>
  <c r="D31" i="5"/>
  <c r="G31" i="5" s="1"/>
  <c r="D30" i="5"/>
  <c r="G30" i="5" s="1"/>
  <c r="D29" i="5"/>
  <c r="G29" i="5" s="1"/>
  <c r="D28" i="5"/>
  <c r="G28" i="5" s="1"/>
  <c r="D27" i="5"/>
  <c r="G27" i="5" s="1"/>
  <c r="D26" i="5"/>
  <c r="G26" i="5" s="1"/>
  <c r="D23" i="5"/>
  <c r="G23" i="5" s="1"/>
  <c r="D22" i="5"/>
  <c r="G22" i="5" s="1"/>
  <c r="D21" i="5"/>
  <c r="G21" i="5" s="1"/>
  <c r="D20" i="5"/>
  <c r="G20" i="5" s="1"/>
  <c r="D19" i="5"/>
  <c r="G19" i="5" s="1"/>
  <c r="D18" i="5"/>
  <c r="G18" i="5" s="1"/>
  <c r="D17" i="5"/>
  <c r="G17" i="5" s="1"/>
  <c r="D14" i="5"/>
  <c r="G14" i="5" s="1"/>
  <c r="D13" i="5"/>
  <c r="D12" i="5"/>
  <c r="G12" i="5" s="1"/>
  <c r="D11" i="5"/>
  <c r="G11" i="5" s="1"/>
  <c r="D10" i="5"/>
  <c r="G10" i="5" s="1"/>
  <c r="G9" i="5"/>
  <c r="D8" i="5"/>
  <c r="G8" i="5" s="1"/>
  <c r="D7" i="5"/>
  <c r="G7" i="5" s="1"/>
  <c r="F36" i="5"/>
  <c r="F25" i="5"/>
  <c r="F16" i="5"/>
  <c r="F6" i="5"/>
  <c r="E36" i="5"/>
  <c r="E25" i="5"/>
  <c r="E16" i="5"/>
  <c r="E6" i="5"/>
  <c r="C36" i="5"/>
  <c r="C25" i="5"/>
  <c r="C16" i="5"/>
  <c r="C6" i="5"/>
  <c r="B36" i="5"/>
  <c r="B25" i="5"/>
  <c r="B16" i="5"/>
  <c r="B6" i="5"/>
  <c r="F16" i="8"/>
  <c r="E16" i="8"/>
  <c r="D14" i="8"/>
  <c r="G14" i="8" s="1"/>
  <c r="D12" i="8"/>
  <c r="G12" i="8" s="1"/>
  <c r="D10" i="8"/>
  <c r="G10" i="8" s="1"/>
  <c r="D8" i="8"/>
  <c r="G8" i="8" s="1"/>
  <c r="D6" i="8"/>
  <c r="G6" i="8" s="1"/>
  <c r="C16" i="8"/>
  <c r="B16" i="8"/>
  <c r="D6" i="6"/>
  <c r="G6" i="6" s="1"/>
  <c r="D7" i="6"/>
  <c r="G7" i="6" s="1"/>
  <c r="D8" i="6"/>
  <c r="G8" i="6" s="1"/>
  <c r="D9" i="6"/>
  <c r="G9" i="6" s="1"/>
  <c r="D10" i="6"/>
  <c r="G10" i="6" s="1"/>
  <c r="D11" i="6"/>
  <c r="G11" i="6" s="1"/>
  <c r="D12" i="6"/>
  <c r="G12" i="6" s="1"/>
  <c r="D76" i="6"/>
  <c r="G76" i="6" s="1"/>
  <c r="D75" i="6"/>
  <c r="G75" i="6" s="1"/>
  <c r="D74" i="6"/>
  <c r="G74" i="6" s="1"/>
  <c r="D73" i="6"/>
  <c r="G73" i="6" s="1"/>
  <c r="D72" i="6"/>
  <c r="G72" i="6" s="1"/>
  <c r="D71" i="6"/>
  <c r="G71" i="6" s="1"/>
  <c r="D70" i="6"/>
  <c r="G70" i="6" s="1"/>
  <c r="D68" i="6"/>
  <c r="G68" i="6" s="1"/>
  <c r="D67" i="6"/>
  <c r="G67" i="6" s="1"/>
  <c r="D66" i="6"/>
  <c r="G66" i="6" s="1"/>
  <c r="D64" i="6"/>
  <c r="G64" i="6" s="1"/>
  <c r="D63" i="6"/>
  <c r="G63" i="6" s="1"/>
  <c r="D62" i="6"/>
  <c r="G62" i="6" s="1"/>
  <c r="D61" i="6"/>
  <c r="G61" i="6" s="1"/>
  <c r="D60" i="6"/>
  <c r="G60" i="6" s="1"/>
  <c r="D59" i="6"/>
  <c r="G59" i="6" s="1"/>
  <c r="D58" i="6"/>
  <c r="G58" i="6" s="1"/>
  <c r="D56" i="6"/>
  <c r="G56" i="6" s="1"/>
  <c r="D55" i="6"/>
  <c r="G55" i="6" s="1"/>
  <c r="D54" i="6"/>
  <c r="G54" i="6" s="1"/>
  <c r="D52" i="6"/>
  <c r="G52" i="6" s="1"/>
  <c r="D51" i="6"/>
  <c r="G51" i="6" s="1"/>
  <c r="D50" i="6"/>
  <c r="G50" i="6" s="1"/>
  <c r="D49" i="6"/>
  <c r="G49" i="6" s="1"/>
  <c r="D48" i="6"/>
  <c r="G48" i="6" s="1"/>
  <c r="D47" i="6"/>
  <c r="G47" i="6" s="1"/>
  <c r="D46" i="6"/>
  <c r="G46" i="6" s="1"/>
  <c r="D45" i="6"/>
  <c r="G45" i="6" s="1"/>
  <c r="D44" i="6"/>
  <c r="G44" i="6" s="1"/>
  <c r="D42" i="6"/>
  <c r="G42" i="6" s="1"/>
  <c r="D41" i="6"/>
  <c r="G41" i="6" s="1"/>
  <c r="D40" i="6"/>
  <c r="G40" i="6" s="1"/>
  <c r="D39" i="6"/>
  <c r="G39" i="6" s="1"/>
  <c r="D38" i="6"/>
  <c r="G38" i="6" s="1"/>
  <c r="D37" i="6"/>
  <c r="G37" i="6" s="1"/>
  <c r="D36" i="6"/>
  <c r="G36" i="6" s="1"/>
  <c r="D35" i="6"/>
  <c r="G35" i="6" s="1"/>
  <c r="D34" i="6"/>
  <c r="G34" i="6" s="1"/>
  <c r="D32" i="6"/>
  <c r="G32" i="6" s="1"/>
  <c r="D31" i="6"/>
  <c r="G31" i="6" s="1"/>
  <c r="D30" i="6"/>
  <c r="G30" i="6" s="1"/>
  <c r="D29" i="6"/>
  <c r="G29" i="6" s="1"/>
  <c r="D28" i="6"/>
  <c r="G28" i="6" s="1"/>
  <c r="D27" i="6"/>
  <c r="G27" i="6" s="1"/>
  <c r="D26" i="6"/>
  <c r="G26" i="6" s="1"/>
  <c r="D25" i="6"/>
  <c r="G25" i="6" s="1"/>
  <c r="D24" i="6"/>
  <c r="G24" i="6" s="1"/>
  <c r="D22" i="6"/>
  <c r="G22" i="6" s="1"/>
  <c r="D21" i="6"/>
  <c r="G21" i="6" s="1"/>
  <c r="D20" i="6"/>
  <c r="G20" i="6" s="1"/>
  <c r="D19" i="6"/>
  <c r="G19" i="6" s="1"/>
  <c r="D18" i="6"/>
  <c r="G18" i="6" s="1"/>
  <c r="D17" i="6"/>
  <c r="G17" i="6" s="1"/>
  <c r="D16" i="6"/>
  <c r="G16" i="6" s="1"/>
  <c r="D15" i="6"/>
  <c r="G15" i="6" s="1"/>
  <c r="D14" i="6"/>
  <c r="G14" i="6" s="1"/>
  <c r="F69" i="6"/>
  <c r="F65" i="6"/>
  <c r="F57" i="6"/>
  <c r="F53" i="6"/>
  <c r="F43" i="6"/>
  <c r="F33" i="6"/>
  <c r="F23" i="6"/>
  <c r="F13" i="6"/>
  <c r="F5" i="6"/>
  <c r="E69" i="6"/>
  <c r="E65" i="6"/>
  <c r="E57" i="6"/>
  <c r="E53" i="6"/>
  <c r="E43" i="6"/>
  <c r="E33" i="6"/>
  <c r="E23" i="6"/>
  <c r="E13" i="6"/>
  <c r="E5" i="6"/>
  <c r="C69" i="6"/>
  <c r="C65" i="6"/>
  <c r="C57" i="6"/>
  <c r="C53" i="6"/>
  <c r="C43" i="6"/>
  <c r="C33" i="6"/>
  <c r="C23" i="6"/>
  <c r="C13" i="6"/>
  <c r="C5" i="6"/>
  <c r="B69" i="6"/>
  <c r="D69" i="6" s="1"/>
  <c r="B65" i="6"/>
  <c r="B57" i="6"/>
  <c r="B53" i="6"/>
  <c r="D53" i="6" s="1"/>
  <c r="G53" i="6" s="1"/>
  <c r="B43" i="6"/>
  <c r="B33" i="6"/>
  <c r="B23" i="6"/>
  <c r="B13" i="6"/>
  <c r="B5" i="6"/>
  <c r="G69" i="6" l="1"/>
  <c r="D43" i="6"/>
  <c r="G43" i="6" s="1"/>
  <c r="D23" i="6"/>
  <c r="G23" i="6" s="1"/>
  <c r="D13" i="6"/>
  <c r="G13" i="6" s="1"/>
  <c r="D33" i="6"/>
  <c r="G33" i="6" s="1"/>
  <c r="D65" i="6"/>
  <c r="G65" i="6" s="1"/>
  <c r="D57" i="6"/>
  <c r="G57" i="6" s="1"/>
  <c r="F77" i="6"/>
  <c r="B77" i="6"/>
  <c r="C77" i="6"/>
  <c r="D5" i="6"/>
  <c r="E77" i="6"/>
  <c r="D16" i="8"/>
  <c r="B42" i="5"/>
  <c r="G25" i="5"/>
  <c r="G16" i="5"/>
  <c r="D36" i="5"/>
  <c r="G38" i="5"/>
  <c r="G36" i="5" s="1"/>
  <c r="D6" i="5"/>
  <c r="G13" i="5"/>
  <c r="G6" i="5" s="1"/>
  <c r="C42" i="5"/>
  <c r="E42" i="5"/>
  <c r="F42" i="5"/>
  <c r="D25" i="5"/>
  <c r="D16" i="5"/>
  <c r="G16" i="8"/>
  <c r="D42" i="5" l="1"/>
  <c r="D77" i="6"/>
  <c r="G5" i="6"/>
  <c r="G77" i="6" s="1"/>
  <c r="G42" i="5"/>
</calcChain>
</file>

<file path=xl/sharedStrings.xml><?xml version="1.0" encoding="utf-8"?>
<sst xmlns="http://schemas.openxmlformats.org/spreadsheetml/2006/main" count="209" uniqueCount="149">
  <si>
    <t>Sistema para el Desarrollo Integral de la Familia del Municipio de Santa Cruz de Juventino Rosas
Estado Analítico del Ejercicio del Presupuesto de Egresos
Clasificación por Objeto del Gasto (Capítulo y Concepto)
Del 1 de Enero al 30 de Junio de 2023</t>
  </si>
  <si>
    <t>Egresos</t>
  </si>
  <si>
    <t>Subejercicio</t>
  </si>
  <si>
    <t>Concepto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</si>
  <si>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</si>
  <si>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</si>
  <si>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</si>
  <si>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</si>
  <si>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</si>
  <si>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</si>
  <si>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</si>
  <si>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</si>
  <si>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</si>
  <si>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</si>
  <si>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</si>
  <si>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</si>
  <si>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</si>
  <si>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</si>
  <si>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</si>
  <si>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</si>
  <si>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</si>
  <si>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</si>
  <si>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</si>
  <si>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</si>
  <si>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</si>
  <si>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</si>
  <si>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</si>
  <si>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</si>
  <si>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</si>
  <si>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</si>
  <si>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</si>
  <si>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</si>
  <si>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</si>
  <si>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</si>
  <si>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</si>
  <si>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</si>
  <si>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</si>
  <si>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</si>
  <si>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</si>
  <si>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</si>
  <si>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</si>
  <si>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</si>
  <si>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</si>
  <si>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</si>
  <si>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</si>
  <si>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</si>
  <si>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</si>
  <si>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</si>
  <si>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</si>
  <si>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</si>
  <si>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</si>
  <si>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</si>
  <si>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</si>
  <si>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</si>
  <si>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</si>
  <si>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</si>
  <si>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</si>
  <si>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</si>
  <si>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</si>
  <si>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</si>
  <si>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</si>
  <si>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</si>
  <si>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</si>
  <si>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</si>
  <si>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</si>
  <si>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</si>
  <si>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</si>
  <si>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</si>
  <si>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</si>
  <si>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</si>
  <si>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</si>
  <si>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</si>
  <si>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</si>
  <si>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</si>
  <si>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</si>
  <si>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</si>
  <si>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</si>
  <si>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</si>
  <si>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</si>
  <si>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</si>
  <si>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</si>
  <si>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</si>
  <si>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</si>
  <si>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</si>
  <si>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“Bajo protesta de decir verdad declaramos que los Estados Financieros y sus notas, son razonablemente correctos y son responsabilidad del emisor”</t>
  </si>
  <si>
    <t>Sistema para el Desarrollo Integral de la Familia del Municipio de Santa Cruz de Juventino Rosas
Estado Analítico del Ejercicio del Presupuesto de Egresos
Clasificación Económica (por Tipo de Gasto)
Del 1 de Enero al 30 de Junio de 2023</t>
  </si>
  <si>
    <t>Gasto Corriente</t>
  </si>
  <si>
    <t>Gasto de Capital</t>
  </si>
  <si>
    <t>Amortización de la Deuda y Disminución de Pasivos</t>
  </si>
  <si>
    <t>Sistema para el Desarrollo Integral de la Familia del Municipio de Santa Cruz de Juventino Rosas
Estado Analítico del Ejercicio del Presupuesto de Egresos
Clasificación Administrativa
Del 1 de Enero al 30 de Junio de 2023</t>
  </si>
  <si>
    <t>31120M35D010000 DIRECCION GENERAL</t>
  </si>
  <si>
    <t>31120M35D010100 COORDINACION DE ADMINIST</t>
  </si>
  <si>
    <t>31120M35D010200 COORD DE CNTRO ASIST Y D</t>
  </si>
  <si>
    <t>31120M35D010300 COORD DE CNTRO ATN INFAN</t>
  </si>
  <si>
    <t>31120M35D010400 COORDINACION DE ALIMENTA</t>
  </si>
  <si>
    <t>31120M35D010500 COORD DE SIST INT PROT D</t>
  </si>
  <si>
    <t>31120M35D010600 COORDINACION DE REHABILI</t>
  </si>
  <si>
    <t>31120M35D010700 COORDINACION DE RED MOVI</t>
  </si>
  <si>
    <t>31120M35D010800 COORDINACION DE VIVIENDA</t>
  </si>
  <si>
    <t>31120M35D010900 COORD DE ATNC NIÑAS, NIÑ</t>
  </si>
  <si>
    <t>31120M35D011000 COORDINACION DE GERONTOL</t>
  </si>
  <si>
    <t>31120M35D011100 COORDINACION DE PROCURAD</t>
  </si>
  <si>
    <t>31120M35D011200 COORDINACION DE CAPILLAS</t>
  </si>
  <si>
    <t>31120M35D011300 COORDINACION DE ALBERGUE</t>
  </si>
  <si>
    <t>Sistema para el Desarrollo Integral de la Familia del Municipio de Santa Cruz de Juventino Rosas
Estado Analítico del Ejercicio del Presupuesto de Egresos
Clasificación Administrativa (Poderes)
Del 1 de Enero al 30 de Junio de 2023</t>
  </si>
  <si>
    <t>Poder Ejecutivo</t>
  </si>
  <si>
    <t>Poder Legislativo</t>
  </si>
  <si>
    <t>Poder Judicial</t>
  </si>
  <si>
    <t>Órganismos Autónomos</t>
  </si>
  <si>
    <t>Sistema para el Desarrollo Integral de la Familia del Municipio de Santa Cruz de Juventino Rosas
Estado Analítico del Ejercicio del Presupuesto de Egresos
Clasificación Administrativa (Sector Paraestatal)
Del 1 de Enero al 30 de Junio de 2023</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</si>
  <si>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</si>
  <si>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</si>
  <si>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</si>
  <si>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</si>
  <si>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</si>
  <si>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</si>
  <si>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</si>
  <si>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Sistema para el Desarrollo Integral de la Familia del Municipio de Santa Cruz de Juventino Rosas
Estado Analítico del Ejercicio del Presupuesto de Egresos
Clasificación Funcional (Finalidad y Función)
Del 1 de Enero al 30 de Junio de 2023</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</si>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</sst>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General_)"/>
  </numFmts>
  <fonts count="13">
    <font>
      <sz val="8"/>
      <color theme="1"/>
      <name val="Arial"/>
      <family val="2"/>
    </font>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
      <b/>
      <sz val="8"/>
      <color theme="0"/>
      <name val="Arial"/>
      <family val="2"/>
    </font>
    <font>
      <sz val="8"/>
      <color theme="1"/>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5">
    <xf numFmtId="0" fontId="0" fillId="0" borderId="0"/>
    <xf numFmtId="164" fontId="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165" fontId="2"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61">
    <xf numFmtId="0" fontId="0" fillId="0" borderId="0" xfId="0"/>
    <xf numFmtId="0" fontId="0" fillId="0" borderId="0" xfId="0" applyProtection="1">
      <protection locked="0"/>
    </xf>
    <xf numFmtId="4" fontId="7" fillId="2" borderId="6" xfId="9" applyNumberFormat="1" applyFont="1" applyFill="1" applyBorder="1" applyAlignment="1">
      <alignment horizontal="center" vertical="center" wrapText="1"/>
    </xf>
    <xf numFmtId="0" fontId="7" fillId="2" borderId="6" xfId="9" applyFont="1" applyFill="1" applyBorder="1" applyAlignment="1">
      <alignment horizontal="center" vertical="center" wrapText="1"/>
    </xf>
    <xf numFmtId="4" fontId="3" fillId="0" borderId="12" xfId="0" applyNumberFormat="1" applyFont="1" applyBorder="1" applyProtection="1">
      <protection locked="0"/>
    </xf>
    <xf numFmtId="0" fontId="3" fillId="0" borderId="0" xfId="0" applyFont="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4"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3" fillId="0" borderId="5" xfId="0" applyFont="1" applyBorder="1"/>
    <xf numFmtId="4" fontId="7" fillId="0" borderId="12" xfId="0" applyNumberFormat="1" applyFont="1" applyBorder="1" applyProtection="1">
      <protection locked="0"/>
    </xf>
    <xf numFmtId="4" fontId="7" fillId="0" borderId="11" xfId="0" applyNumberFormat="1" applyFont="1" applyBorder="1" applyProtection="1">
      <protection locked="0"/>
    </xf>
    <xf numFmtId="4" fontId="3" fillId="0" borderId="11" xfId="0" applyNumberFormat="1" applyFont="1" applyBorder="1" applyProtection="1">
      <protection locked="0"/>
    </xf>
    <xf numFmtId="4" fontId="7" fillId="0" borderId="6" xfId="0" applyNumberFormat="1" applyFont="1" applyBorder="1" applyProtection="1">
      <protection locked="0"/>
    </xf>
    <xf numFmtId="0" fontId="9" fillId="0" borderId="1" xfId="0" applyFont="1" applyBorder="1" applyAlignment="1">
      <alignment horizontal="left"/>
    </xf>
    <xf numFmtId="0" fontId="3" fillId="0" borderId="0" xfId="0" applyFont="1" applyAlignment="1">
      <alignment horizontal="left" wrapText="1" indent="1"/>
    </xf>
    <xf numFmtId="0" fontId="7" fillId="2" borderId="3" xfId="9" applyFont="1" applyFill="1" applyBorder="1" applyAlignment="1">
      <alignment horizontal="center" vertical="center"/>
    </xf>
    <xf numFmtId="0" fontId="11" fillId="2" borderId="3" xfId="9" applyFont="1" applyFill="1" applyBorder="1" applyAlignment="1">
      <alignment horizontal="center" vertical="center"/>
    </xf>
    <xf numFmtId="4" fontId="11" fillId="2" borderId="6" xfId="9" applyNumberFormat="1" applyFont="1" applyFill="1" applyBorder="1" applyAlignment="1">
      <alignment horizontal="center" vertical="center" wrapText="1"/>
    </xf>
    <xf numFmtId="0" fontId="11" fillId="2" borderId="6" xfId="9" applyFont="1" applyFill="1" applyBorder="1" applyAlignment="1">
      <alignment horizontal="center" vertical="center" wrapText="1"/>
    </xf>
    <xf numFmtId="0" fontId="2" fillId="0" borderId="2" xfId="9" applyFont="1" applyBorder="1" applyAlignment="1">
      <alignment horizontal="left" vertical="center" indent="1"/>
    </xf>
    <xf numFmtId="4" fontId="2" fillId="0" borderId="10" xfId="9" applyNumberFormat="1" applyFont="1" applyBorder="1" applyAlignment="1">
      <alignment horizontal="center" vertical="center" wrapText="1"/>
    </xf>
    <xf numFmtId="0" fontId="2" fillId="0" borderId="3" xfId="0" applyFont="1" applyBorder="1" applyAlignment="1" applyProtection="1">
      <alignment horizontal="left" indent="1"/>
      <protection locked="0"/>
    </xf>
    <xf numFmtId="4" fontId="2" fillId="0" borderId="12" xfId="0" applyNumberFormat="1" applyFont="1" applyBorder="1" applyProtection="1">
      <protection locked="0"/>
    </xf>
    <xf numFmtId="0" fontId="11" fillId="0" borderId="8" xfId="0" applyFont="1" applyBorder="1" applyAlignment="1" applyProtection="1">
      <alignment horizontal="center"/>
      <protection locked="0"/>
    </xf>
    <xf numFmtId="4" fontId="11" fillId="0" borderId="6" xfId="0" applyNumberFormat="1" applyFont="1" applyBorder="1" applyProtection="1">
      <protection locked="0"/>
    </xf>
    <xf numFmtId="0" fontId="12" fillId="0" borderId="0" xfId="0" applyFont="1" applyProtection="1">
      <protection locked="0"/>
    </xf>
    <xf numFmtId="0" fontId="12" fillId="0" borderId="0" xfId="0" applyFont="1" applyAlignment="1" applyProtection="1">
      <alignment horizontal="left" indent="1"/>
      <protection locked="0"/>
    </xf>
    <xf numFmtId="0" fontId="12" fillId="0" borderId="0" xfId="0" applyFont="1" applyAlignment="1" applyProtection="1">
      <alignment horizontal="left" wrapText="1" indent="1"/>
      <protection locked="0"/>
    </xf>
    <xf numFmtId="0" fontId="2" fillId="0" borderId="0" xfId="8" applyAlignment="1" applyProtection="1">
      <alignment vertical="top"/>
      <protection locked="0"/>
    </xf>
    <xf numFmtId="0" fontId="12" fillId="0" borderId="0" xfId="0" applyFont="1"/>
    <xf numFmtId="0" fontId="11" fillId="0" borderId="1" xfId="0" applyFont="1" applyBorder="1" applyAlignment="1">
      <alignment horizontal="left"/>
    </xf>
    <xf numFmtId="4" fontId="11" fillId="0" borderId="10" xfId="0" applyNumberFormat="1" applyFont="1" applyBorder="1" applyProtection="1">
      <protection locked="0"/>
    </xf>
    <xf numFmtId="0" fontId="2" fillId="0" borderId="0" xfId="0" applyFont="1" applyAlignment="1">
      <alignment horizontal="left" indent="1"/>
    </xf>
    <xf numFmtId="4" fontId="11" fillId="0" borderId="12" xfId="0" applyNumberFormat="1" applyFont="1" applyBorder="1" applyProtection="1">
      <protection locked="0"/>
    </xf>
    <xf numFmtId="0" fontId="2" fillId="0" borderId="0" xfId="0" applyFont="1" applyAlignment="1">
      <alignment horizontal="left"/>
    </xf>
    <xf numFmtId="0" fontId="2" fillId="0" borderId="4" xfId="0" applyFont="1" applyBorder="1" applyAlignment="1">
      <alignment horizontal="left" indent="1"/>
    </xf>
    <xf numFmtId="4" fontId="2" fillId="0" borderId="11" xfId="0" applyNumberFormat="1" applyFont="1" applyBorder="1" applyProtection="1">
      <protection locked="0"/>
    </xf>
    <xf numFmtId="0" fontId="11" fillId="0" borderId="4" xfId="0" applyFont="1" applyBorder="1" applyAlignment="1" applyProtection="1">
      <alignment horizontal="center"/>
      <protection locked="0"/>
    </xf>
    <xf numFmtId="4" fontId="11" fillId="0" borderId="11" xfId="0" applyNumberFormat="1" applyFont="1" applyBorder="1" applyProtection="1">
      <protection locked="0"/>
    </xf>
    <xf numFmtId="0" fontId="11" fillId="2" borderId="2" xfId="9" applyFont="1" applyFill="1" applyBorder="1" applyAlignment="1">
      <alignment vertical="center"/>
    </xf>
    <xf numFmtId="0" fontId="11" fillId="2" borderId="5" xfId="9" applyFont="1" applyFill="1" applyBorder="1" applyAlignment="1">
      <alignment vertical="center"/>
    </xf>
    <xf numFmtId="0" fontId="7" fillId="2" borderId="2" xfId="9" applyFont="1" applyFill="1" applyBorder="1" applyAlignment="1">
      <alignment vertical="center"/>
    </xf>
    <xf numFmtId="0" fontId="7" fillId="2" borderId="5" xfId="9" applyFont="1" applyFill="1" applyBorder="1" applyAlignment="1">
      <alignment vertical="center"/>
    </xf>
    <xf numFmtId="0" fontId="7" fillId="0" borderId="0" xfId="9" applyFont="1" applyAlignment="1">
      <alignment vertical="center"/>
    </xf>
    <xf numFmtId="0" fontId="7" fillId="0" borderId="12" xfId="9" applyFont="1" applyBorder="1" applyAlignment="1">
      <alignment horizontal="center" vertical="center" wrapText="1"/>
    </xf>
    <xf numFmtId="0" fontId="3" fillId="0" borderId="4" xfId="0" applyFont="1" applyBorder="1"/>
    <xf numFmtId="0" fontId="11" fillId="2" borderId="8" xfId="9" applyFont="1" applyFill="1" applyBorder="1" applyAlignment="1" applyProtection="1">
      <alignment horizontal="center" vertical="center" wrapText="1"/>
      <protection locked="0"/>
    </xf>
    <xf numFmtId="0" fontId="11" fillId="2" borderId="9" xfId="9" applyFont="1" applyFill="1" applyBorder="1" applyAlignment="1" applyProtection="1">
      <alignment horizontal="center" vertical="center" wrapText="1"/>
      <protection locked="0"/>
    </xf>
    <xf numFmtId="0" fontId="11" fillId="2" borderId="7" xfId="9" applyFont="1" applyFill="1" applyBorder="1" applyAlignment="1" applyProtection="1">
      <alignment horizontal="center" vertical="center" wrapText="1"/>
      <protection locked="0"/>
    </xf>
    <xf numFmtId="4" fontId="11" fillId="2" borderId="10" xfId="9" applyNumberFormat="1" applyFont="1" applyFill="1" applyBorder="1" applyAlignment="1">
      <alignment horizontal="center" vertical="center" wrapText="1"/>
    </xf>
    <xf numFmtId="4" fontId="11" fillId="2" borderId="11" xfId="9" applyNumberFormat="1" applyFont="1" applyFill="1" applyBorder="1" applyAlignment="1">
      <alignment horizontal="center" vertical="center" wrapText="1"/>
    </xf>
    <xf numFmtId="0" fontId="7" fillId="2" borderId="7" xfId="9" applyFont="1" applyFill="1" applyBorder="1" applyAlignment="1" applyProtection="1">
      <alignment horizontal="center" vertical="center" wrapText="1"/>
      <protection locked="0"/>
    </xf>
    <xf numFmtId="0" fontId="7" fillId="2" borderId="8" xfId="9" applyFont="1" applyFill="1" applyBorder="1" applyAlignment="1" applyProtection="1">
      <alignment horizontal="center" vertical="center" wrapText="1"/>
      <protection locked="0"/>
    </xf>
    <xf numFmtId="0" fontId="7" fillId="2" borderId="9" xfId="9" applyFont="1" applyFill="1" applyBorder="1" applyAlignment="1" applyProtection="1">
      <alignment horizontal="center" vertical="center" wrapText="1"/>
      <protection locked="0"/>
    </xf>
    <xf numFmtId="4" fontId="7" fillId="2" borderId="10" xfId="9" applyNumberFormat="1" applyFont="1" applyFill="1" applyBorder="1" applyAlignment="1">
      <alignment horizontal="center" vertical="center" wrapText="1"/>
    </xf>
    <xf numFmtId="4" fontId="7" fillId="2" borderId="11" xfId="9" applyNumberFormat="1" applyFont="1" applyFill="1" applyBorder="1" applyAlignment="1">
      <alignment horizontal="center" vertical="center" wrapText="1"/>
    </xf>
    <xf numFmtId="0" fontId="11" fillId="2" borderId="2" xfId="9" applyFont="1" applyFill="1" applyBorder="1" applyAlignment="1">
      <alignment horizontal="center" vertical="center"/>
    </xf>
    <xf numFmtId="0" fontId="11" fillId="2" borderId="3" xfId="9" applyFont="1" applyFill="1" applyBorder="1" applyAlignment="1">
      <alignment horizontal="center" vertical="center"/>
    </xf>
    <xf numFmtId="0" fontId="11" fillId="2" borderId="5" xfId="9" applyFont="1" applyFill="1" applyBorder="1" applyAlignment="1">
      <alignment horizontal="center" vertical="center"/>
    </xf>
  </cellXfs>
  <cellStyles count="95">
    <cellStyle name="=C:\WINNT\SYSTEM32\COMMAND.COM" xfId="16" xr:uid="{00000000-0005-0000-0000-000000000000}"/>
    <cellStyle name="Euro" xfId="1" xr:uid="{00000000-0005-0000-0000-000001000000}"/>
    <cellStyle name="Millares 2" xfId="2" xr:uid="{00000000-0005-0000-0000-000002000000}"/>
    <cellStyle name="Millares 2 10" xfId="44" xr:uid="{00000000-0005-0000-0000-000003000000}"/>
    <cellStyle name="Millares 2 11" xfId="35" xr:uid="{00000000-0005-0000-0000-000004000000}"/>
    <cellStyle name="Millares 2 12" xfId="26" xr:uid="{00000000-0005-0000-0000-000005000000}"/>
    <cellStyle name="Millares 2 13" xfId="17" xr:uid="{00000000-0005-0000-0000-000006000000}"/>
    <cellStyle name="Millares 2 2" xfId="3" xr:uid="{00000000-0005-0000-0000-000007000000}"/>
    <cellStyle name="Millares 2 2 2" xfId="86" xr:uid="{00000000-0005-0000-0000-000008000000}"/>
    <cellStyle name="Millares 2 2 3" xfId="76" xr:uid="{00000000-0005-0000-0000-000009000000}"/>
    <cellStyle name="Millares 2 2 4" xfId="63" xr:uid="{00000000-0005-0000-0000-00000A000000}"/>
    <cellStyle name="Millares 2 2 5" xfId="54" xr:uid="{00000000-0005-0000-0000-00000B000000}"/>
    <cellStyle name="Millares 2 2 6" xfId="45" xr:uid="{00000000-0005-0000-0000-00000C000000}"/>
    <cellStyle name="Millares 2 2 7" xfId="36" xr:uid="{00000000-0005-0000-0000-00000D000000}"/>
    <cellStyle name="Millares 2 2 8" xfId="27" xr:uid="{00000000-0005-0000-0000-00000E000000}"/>
    <cellStyle name="Millares 2 2 9" xfId="18" xr:uid="{00000000-0005-0000-0000-00000F000000}"/>
    <cellStyle name="Millares 2 3" xfId="4" xr:uid="{00000000-0005-0000-0000-000010000000}"/>
    <cellStyle name="Millares 2 3 2" xfId="87" xr:uid="{00000000-0005-0000-0000-000011000000}"/>
    <cellStyle name="Millares 2 3 3" xfId="77" xr:uid="{00000000-0005-0000-0000-000012000000}"/>
    <cellStyle name="Millares 2 3 4" xfId="64" xr:uid="{00000000-0005-0000-0000-000013000000}"/>
    <cellStyle name="Millares 2 3 5" xfId="55" xr:uid="{00000000-0005-0000-0000-000014000000}"/>
    <cellStyle name="Millares 2 3 6" xfId="46" xr:uid="{00000000-0005-0000-0000-000015000000}"/>
    <cellStyle name="Millares 2 3 7" xfId="37" xr:uid="{00000000-0005-0000-0000-000016000000}"/>
    <cellStyle name="Millares 2 3 8" xfId="28" xr:uid="{00000000-0005-0000-0000-000017000000}"/>
    <cellStyle name="Millares 2 3 9" xfId="19" xr:uid="{00000000-0005-0000-0000-000018000000}"/>
    <cellStyle name="Millares 2 4" xfId="71" xr:uid="{00000000-0005-0000-0000-000019000000}"/>
    <cellStyle name="Millares 2 4 2" xfId="94" xr:uid="{00000000-0005-0000-0000-00001A000000}"/>
    <cellStyle name="Millares 2 4 3" xfId="84" xr:uid="{00000000-0005-0000-0000-00001B000000}"/>
    <cellStyle name="Millares 2 5" xfId="85" xr:uid="{00000000-0005-0000-0000-00001C000000}"/>
    <cellStyle name="Millares 2 6" xfId="75" xr:uid="{00000000-0005-0000-0000-00001D000000}"/>
    <cellStyle name="Millares 2 7" xfId="73" xr:uid="{00000000-0005-0000-0000-00001E000000}"/>
    <cellStyle name="Millares 2 8" xfId="62" xr:uid="{00000000-0005-0000-0000-00001F000000}"/>
    <cellStyle name="Millares 2 9" xfId="53" xr:uid="{00000000-0005-0000-0000-000020000000}"/>
    <cellStyle name="Millares 3" xfId="5" xr:uid="{00000000-0005-0000-0000-000021000000}"/>
    <cellStyle name="Millares 3 2" xfId="88" xr:uid="{00000000-0005-0000-0000-000022000000}"/>
    <cellStyle name="Millares 3 3" xfId="78" xr:uid="{00000000-0005-0000-0000-000023000000}"/>
    <cellStyle name="Millares 3 4" xfId="65" xr:uid="{00000000-0005-0000-0000-000024000000}"/>
    <cellStyle name="Millares 3 5" xfId="56" xr:uid="{00000000-0005-0000-0000-000025000000}"/>
    <cellStyle name="Millares 3 6" xfId="47" xr:uid="{00000000-0005-0000-0000-000026000000}"/>
    <cellStyle name="Millares 3 7" xfId="38" xr:uid="{00000000-0005-0000-0000-000027000000}"/>
    <cellStyle name="Millares 3 8" xfId="29" xr:uid="{00000000-0005-0000-0000-000028000000}"/>
    <cellStyle name="Millares 3 9" xfId="20" xr:uid="{00000000-0005-0000-0000-000029000000}"/>
    <cellStyle name="Moneda 2" xfId="6" xr:uid="{00000000-0005-0000-0000-00002A000000}"/>
    <cellStyle name="Moneda 2 2" xfId="89" xr:uid="{00000000-0005-0000-0000-00002B000000}"/>
    <cellStyle name="Moneda 2 3" xfId="79" xr:uid="{00000000-0005-0000-0000-00002C000000}"/>
    <cellStyle name="Moneda 2 4" xfId="66" xr:uid="{00000000-0005-0000-0000-00002D000000}"/>
    <cellStyle name="Moneda 2 5" xfId="57" xr:uid="{00000000-0005-0000-0000-00002E000000}"/>
    <cellStyle name="Moneda 2 6" xfId="48" xr:uid="{00000000-0005-0000-0000-00002F000000}"/>
    <cellStyle name="Moneda 2 7" xfId="39" xr:uid="{00000000-0005-0000-0000-000030000000}"/>
    <cellStyle name="Moneda 2 8" xfId="30" xr:uid="{00000000-0005-0000-0000-000031000000}"/>
    <cellStyle name="Moneda 2 9" xfId="21" xr:uid="{00000000-0005-0000-0000-000032000000}"/>
    <cellStyle name="Normal" xfId="0" builtinId="0"/>
    <cellStyle name="Normal 2" xfId="7" xr:uid="{00000000-0005-0000-0000-000034000000}"/>
    <cellStyle name="Normal 2 10" xfId="22" xr:uid="{00000000-0005-0000-0000-000035000000}"/>
    <cellStyle name="Normal 2 2" xfId="8" xr:uid="{00000000-0005-0000-0000-000036000000}"/>
    <cellStyle name="Normal 2 3" xfId="90" xr:uid="{00000000-0005-0000-0000-000037000000}"/>
    <cellStyle name="Normal 2 4" xfId="80" xr:uid="{00000000-0005-0000-0000-000038000000}"/>
    <cellStyle name="Normal 2 5" xfId="67" xr:uid="{00000000-0005-0000-0000-000039000000}"/>
    <cellStyle name="Normal 2 6" xfId="58" xr:uid="{00000000-0005-0000-0000-00003A000000}"/>
    <cellStyle name="Normal 2 7" xfId="49" xr:uid="{00000000-0005-0000-0000-00003B000000}"/>
    <cellStyle name="Normal 2 8" xfId="40" xr:uid="{00000000-0005-0000-0000-00003C000000}"/>
    <cellStyle name="Normal 2 9" xfId="31" xr:uid="{00000000-0005-0000-0000-00003D000000}"/>
    <cellStyle name="Normal 3" xfId="9" xr:uid="{00000000-0005-0000-0000-00003E000000}"/>
    <cellStyle name="Normal 3 2" xfId="91" xr:uid="{00000000-0005-0000-0000-00003F000000}"/>
    <cellStyle name="Normal 3 3" xfId="81" xr:uid="{00000000-0005-0000-0000-000040000000}"/>
    <cellStyle name="Normal 3 4" xfId="68" xr:uid="{00000000-0005-0000-0000-000041000000}"/>
    <cellStyle name="Normal 3 5" xfId="59" xr:uid="{00000000-0005-0000-0000-000042000000}"/>
    <cellStyle name="Normal 3 6" xfId="50" xr:uid="{00000000-0005-0000-0000-000043000000}"/>
    <cellStyle name="Normal 3 7" xfId="41" xr:uid="{00000000-0005-0000-0000-000044000000}"/>
    <cellStyle name="Normal 3 8" xfId="32" xr:uid="{00000000-0005-0000-0000-000045000000}"/>
    <cellStyle name="Normal 4" xfId="10" xr:uid="{00000000-0005-0000-0000-000046000000}"/>
    <cellStyle name="Normal 4 2" xfId="11" xr:uid="{00000000-0005-0000-0000-000047000000}"/>
    <cellStyle name="Normal 5" xfId="12" xr:uid="{00000000-0005-0000-0000-000048000000}"/>
    <cellStyle name="Normal 5 2" xfId="13" xr:uid="{00000000-0005-0000-0000-000049000000}"/>
    <cellStyle name="Normal 6" xfId="14" xr:uid="{00000000-0005-0000-0000-00004A000000}"/>
    <cellStyle name="Normal 6 10" xfId="23" xr:uid="{00000000-0005-0000-0000-00004B000000}"/>
    <cellStyle name="Normal 6 2" xfId="15" xr:uid="{00000000-0005-0000-0000-00004C000000}"/>
    <cellStyle name="Normal 6 2 2" xfId="93" xr:uid="{00000000-0005-0000-0000-00004D000000}"/>
    <cellStyle name="Normal 6 2 3" xfId="83" xr:uid="{00000000-0005-0000-0000-00004E000000}"/>
    <cellStyle name="Normal 6 2 4" xfId="70" xr:uid="{00000000-0005-0000-0000-00004F000000}"/>
    <cellStyle name="Normal 6 2 5" xfId="61" xr:uid="{00000000-0005-0000-0000-000050000000}"/>
    <cellStyle name="Normal 6 2 6" xfId="52" xr:uid="{00000000-0005-0000-0000-000051000000}"/>
    <cellStyle name="Normal 6 2 7" xfId="43" xr:uid="{00000000-0005-0000-0000-000052000000}"/>
    <cellStyle name="Normal 6 2 8" xfId="34" xr:uid="{00000000-0005-0000-0000-000053000000}"/>
    <cellStyle name="Normal 6 2 9" xfId="24" xr:uid="{00000000-0005-0000-0000-000054000000}"/>
    <cellStyle name="Normal 6 3" xfId="92" xr:uid="{00000000-0005-0000-0000-000055000000}"/>
    <cellStyle name="Normal 6 4" xfId="82" xr:uid="{00000000-0005-0000-0000-000056000000}"/>
    <cellStyle name="Normal 6 5" xfId="69" xr:uid="{00000000-0005-0000-0000-000057000000}"/>
    <cellStyle name="Normal 6 6" xfId="60" xr:uid="{00000000-0005-0000-0000-000058000000}"/>
    <cellStyle name="Normal 6 7" xfId="51" xr:uid="{00000000-0005-0000-0000-000059000000}"/>
    <cellStyle name="Normal 6 8" xfId="42" xr:uid="{00000000-0005-0000-0000-00005A000000}"/>
    <cellStyle name="Normal 6 9" xfId="33" xr:uid="{00000000-0005-0000-0000-00005B000000}"/>
    <cellStyle name="Normal 7" xfId="74" xr:uid="{00000000-0005-0000-0000-00005C000000}"/>
    <cellStyle name="Normal 8" xfId="72" xr:uid="{00000000-0005-0000-0000-00005D000000}"/>
    <cellStyle name="Porcentual 2" xfId="25" xr:uid="{00000000-0005-0000-0000-00005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1"/>
  <sheetViews>
    <sheetView showGridLines="0" workbookViewId="0">
      <selection activeCell="A3" sqref="A3"/>
    </sheetView>
  </sheetViews>
  <sheetFormatPr defaultColWidth="12" defaultRowHeight="11.25"/>
  <cols>
    <col min="1" max="1" width="62.83203125" style="1" customWidth="1"/>
    <col min="2" max="2" width="18.33203125" style="1" customWidth="1"/>
    <col min="3" max="3" width="19.83203125" style="1" customWidth="1"/>
    <col min="4" max="7" width="18.33203125" style="1" customWidth="1"/>
    <col min="8" max="16384" width="12" style="1"/>
  </cols>
  <sheetData>
    <row r="1" spans="1:8" ht="66" customHeight="1">
      <c r="A1" s="48" t="s">
        <v>0</v>
      </c>
      <c r="B1" s="48"/>
      <c r="C1" s="48"/>
      <c r="D1" s="48"/>
      <c r="E1" s="48"/>
      <c r="F1" s="48"/>
      <c r="G1" s="49"/>
    </row>
    <row r="2" spans="1:8" ht="12.75">
      <c r="A2" s="41"/>
      <c r="B2" s="50" t="s">
        <v>1</v>
      </c>
      <c r="C2" s="48"/>
      <c r="D2" s="48"/>
      <c r="E2" s="48"/>
      <c r="F2" s="49"/>
      <c r="G2" s="51" t="s">
        <v>2</v>
      </c>
    </row>
    <row r="3" spans="1:8" ht="24.95" customHeight="1">
      <c r="A3" s="18" t="s">
        <v>3</v>
      </c>
      <c r="B3" s="19" t="s">
        <v>4</v>
      </c>
      <c r="C3" s="19" t="s">
        <v>5</v>
      </c>
      <c r="D3" s="19" t="s">
        <v>6</v>
      </c>
      <c r="E3" s="19" t="s">
        <v>7</v>
      </c>
      <c r="F3" s="19" t="s">
        <v>8</v>
      </c>
      <c r="G3" s="52"/>
    </row>
    <row r="4" spans="1:8" ht="12.75">
      <c r="A4" s="42"/>
      <c r="B4" s="20">
        <v>1</v>
      </c>
      <c r="C4" s="20">
        <v>2</v>
      </c>
      <c r="D4" s="20" t="s">
        <v>9</v>
      </c>
      <c r="E4" s="20">
        <v>4</v>
      </c>
      <c r="F4" s="20">
        <v>5</v>
      </c>
      <c r="G4" s="20" t="s">
        <v>10</v>
      </c>
    </row>
    <row r="5" spans="1:8" ht="12.75">
      <c r="A5" s="32" t="s">
        <v>11</v>
      </c>
      <c r="B5" s="33">
        <f>SUM(B6:B12)</f>
        <v>19143117.91</v>
      </c>
      <c r="C5" s="33">
        <f>SUM(C6:C12)</f>
        <v>-97266.180000000051</v>
      </c>
      <c r="D5" s="33">
        <f>B5+C5</f>
        <v>19045851.73</v>
      </c>
      <c r="E5" s="33">
        <f>SUM(E6:E12)</f>
        <v>8305607.75</v>
      </c>
      <c r="F5" s="33">
        <f>SUM(F6:F12)</f>
        <v>8305607.75</v>
      </c>
      <c r="G5" s="33">
        <f>D5-E5</f>
        <v>10740243.98</v>
      </c>
    </row>
    <row r="6" spans="1:8" ht="12.75">
      <c r="A6" s="34" t="s">
        <v>12</v>
      </c>
      <c r="B6" s="24">
        <v>12032107.5</v>
      </c>
      <c r="C6" s="24">
        <v>-566430.68000000005</v>
      </c>
      <c r="D6" s="24">
        <f t="shared" ref="D6:D69" si="0">B6+C6</f>
        <v>11465676.82</v>
      </c>
      <c r="E6" s="24">
        <v>5555909.54</v>
      </c>
      <c r="F6" s="24">
        <v>5555909.54</v>
      </c>
      <c r="G6" s="24">
        <f t="shared" ref="G6:G69" si="1">D6-E6</f>
        <v>5909767.2800000003</v>
      </c>
      <c r="H6" s="7">
        <v>1100</v>
      </c>
    </row>
    <row r="7" spans="1:8" ht="12.75">
      <c r="A7" s="34" t="s">
        <v>13</v>
      </c>
      <c r="B7" s="24">
        <v>0</v>
      </c>
      <c r="C7" s="24">
        <v>0</v>
      </c>
      <c r="D7" s="24">
        <f t="shared" si="0"/>
        <v>0</v>
      </c>
      <c r="E7" s="24">
        <v>0</v>
      </c>
      <c r="F7" s="24">
        <v>0</v>
      </c>
      <c r="G7" s="24">
        <f t="shared" si="1"/>
        <v>0</v>
      </c>
      <c r="H7" s="7">
        <v>1200</v>
      </c>
    </row>
    <row r="8" spans="1:8" ht="12.75">
      <c r="A8" s="34" t="s">
        <v>14</v>
      </c>
      <c r="B8" s="24">
        <v>1350983.46</v>
      </c>
      <c r="C8" s="24">
        <v>0</v>
      </c>
      <c r="D8" s="24">
        <f t="shared" si="0"/>
        <v>1350983.46</v>
      </c>
      <c r="E8" s="24">
        <v>86350.47</v>
      </c>
      <c r="F8" s="24">
        <v>86350.47</v>
      </c>
      <c r="G8" s="24">
        <f t="shared" si="1"/>
        <v>1264632.99</v>
      </c>
      <c r="H8" s="7">
        <v>1300</v>
      </c>
    </row>
    <row r="9" spans="1:8" ht="12.75">
      <c r="A9" s="34" t="s">
        <v>15</v>
      </c>
      <c r="B9" s="24">
        <v>2923163.29</v>
      </c>
      <c r="C9" s="24">
        <v>530818</v>
      </c>
      <c r="D9" s="24">
        <f t="shared" si="0"/>
        <v>3453981.29</v>
      </c>
      <c r="E9" s="24">
        <v>1506674.9</v>
      </c>
      <c r="F9" s="24">
        <v>1506674.9</v>
      </c>
      <c r="G9" s="24">
        <f t="shared" si="1"/>
        <v>1947306.3900000001</v>
      </c>
      <c r="H9" s="7">
        <v>1400</v>
      </c>
    </row>
    <row r="10" spans="1:8" ht="12.75">
      <c r="A10" s="34" t="s">
        <v>16</v>
      </c>
      <c r="B10" s="24">
        <v>663648.30000000005</v>
      </c>
      <c r="C10" s="24">
        <v>6070.5</v>
      </c>
      <c r="D10" s="24">
        <f t="shared" si="0"/>
        <v>669718.80000000005</v>
      </c>
      <c r="E10" s="24">
        <v>54703.3</v>
      </c>
      <c r="F10" s="24">
        <v>54703.3</v>
      </c>
      <c r="G10" s="24">
        <f t="shared" si="1"/>
        <v>615015.5</v>
      </c>
      <c r="H10" s="7">
        <v>1500</v>
      </c>
    </row>
    <row r="11" spans="1:8" ht="12.75">
      <c r="A11" s="34" t="s">
        <v>17</v>
      </c>
      <c r="B11" s="24">
        <v>0</v>
      </c>
      <c r="C11" s="24">
        <v>0</v>
      </c>
      <c r="D11" s="24">
        <f t="shared" si="0"/>
        <v>0</v>
      </c>
      <c r="E11" s="24">
        <v>0</v>
      </c>
      <c r="F11" s="24">
        <v>0</v>
      </c>
      <c r="G11" s="24">
        <f t="shared" si="1"/>
        <v>0</v>
      </c>
      <c r="H11" s="7">
        <v>1600</v>
      </c>
    </row>
    <row r="12" spans="1:8" ht="12.75">
      <c r="A12" s="34" t="s">
        <v>18</v>
      </c>
      <c r="B12" s="24">
        <v>2173215.36</v>
      </c>
      <c r="C12" s="24">
        <v>-67724</v>
      </c>
      <c r="D12" s="24">
        <f t="shared" si="0"/>
        <v>2105491.36</v>
      </c>
      <c r="E12" s="24">
        <v>1101969.54</v>
      </c>
      <c r="F12" s="24">
        <v>1101969.54</v>
      </c>
      <c r="G12" s="24">
        <f t="shared" si="1"/>
        <v>1003521.8199999998</v>
      </c>
      <c r="H12" s="7">
        <v>1700</v>
      </c>
    </row>
    <row r="13" spans="1:8" ht="12.75">
      <c r="A13" s="32" t="s">
        <v>19</v>
      </c>
      <c r="B13" s="35">
        <f>SUM(B14:B22)</f>
        <v>1484317.18</v>
      </c>
      <c r="C13" s="35">
        <f>SUM(C14:C22)</f>
        <v>3830.3199999999997</v>
      </c>
      <c r="D13" s="35">
        <f t="shared" si="0"/>
        <v>1488147.5</v>
      </c>
      <c r="E13" s="35">
        <f>SUM(E14:E22)</f>
        <v>719575.17</v>
      </c>
      <c r="F13" s="35">
        <f>SUM(F14:F22)</f>
        <v>719575.17</v>
      </c>
      <c r="G13" s="35">
        <f t="shared" si="1"/>
        <v>768572.33</v>
      </c>
      <c r="H13" s="15">
        <v>0</v>
      </c>
    </row>
    <row r="14" spans="1:8" ht="12.75">
      <c r="A14" s="34" t="s">
        <v>20</v>
      </c>
      <c r="B14" s="24">
        <v>525256.1</v>
      </c>
      <c r="C14" s="24">
        <v>-41517.17</v>
      </c>
      <c r="D14" s="24">
        <f t="shared" si="0"/>
        <v>483738.93</v>
      </c>
      <c r="E14" s="24">
        <v>231148.04</v>
      </c>
      <c r="F14" s="24">
        <v>231148.04</v>
      </c>
      <c r="G14" s="24">
        <f t="shared" si="1"/>
        <v>252590.88999999998</v>
      </c>
      <c r="H14" s="7">
        <v>2100</v>
      </c>
    </row>
    <row r="15" spans="1:8" ht="12.75">
      <c r="A15" s="34" t="s">
        <v>21</v>
      </c>
      <c r="B15" s="24">
        <v>255053.16</v>
      </c>
      <c r="C15" s="24">
        <v>1653</v>
      </c>
      <c r="D15" s="24">
        <f t="shared" si="0"/>
        <v>256706.16</v>
      </c>
      <c r="E15" s="24">
        <v>123182.96</v>
      </c>
      <c r="F15" s="24">
        <v>123182.96</v>
      </c>
      <c r="G15" s="24">
        <f t="shared" si="1"/>
        <v>133523.20000000001</v>
      </c>
      <c r="H15" s="7">
        <v>2200</v>
      </c>
    </row>
    <row r="16" spans="1:8" ht="12.75">
      <c r="A16" s="34" t="s">
        <v>22</v>
      </c>
      <c r="B16" s="24">
        <v>0</v>
      </c>
      <c r="C16" s="24">
        <v>0</v>
      </c>
      <c r="D16" s="24">
        <f t="shared" si="0"/>
        <v>0</v>
      </c>
      <c r="E16" s="24">
        <v>0</v>
      </c>
      <c r="F16" s="24">
        <v>0</v>
      </c>
      <c r="G16" s="24">
        <f t="shared" si="1"/>
        <v>0</v>
      </c>
      <c r="H16" s="7">
        <v>2300</v>
      </c>
    </row>
    <row r="17" spans="1:8" ht="12.75">
      <c r="A17" s="34" t="s">
        <v>23</v>
      </c>
      <c r="B17" s="24">
        <v>15000</v>
      </c>
      <c r="C17" s="24">
        <v>0</v>
      </c>
      <c r="D17" s="24">
        <f t="shared" si="0"/>
        <v>15000</v>
      </c>
      <c r="E17" s="24">
        <v>0</v>
      </c>
      <c r="F17" s="24">
        <v>0</v>
      </c>
      <c r="G17" s="24">
        <f t="shared" si="1"/>
        <v>15000</v>
      </c>
      <c r="H17" s="7">
        <v>2400</v>
      </c>
    </row>
    <row r="18" spans="1:8" ht="12.75">
      <c r="A18" s="34" t="s">
        <v>24</v>
      </c>
      <c r="B18" s="24">
        <v>0</v>
      </c>
      <c r="C18" s="24">
        <v>0</v>
      </c>
      <c r="D18" s="24">
        <f t="shared" si="0"/>
        <v>0</v>
      </c>
      <c r="E18" s="24">
        <v>0</v>
      </c>
      <c r="F18" s="24">
        <v>0</v>
      </c>
      <c r="G18" s="24">
        <f t="shared" si="1"/>
        <v>0</v>
      </c>
      <c r="H18" s="7">
        <v>2500</v>
      </c>
    </row>
    <row r="19" spans="1:8" ht="12.75">
      <c r="A19" s="34" t="s">
        <v>25</v>
      </c>
      <c r="B19" s="24">
        <v>395900</v>
      </c>
      <c r="C19" s="24">
        <v>104965.34</v>
      </c>
      <c r="D19" s="24">
        <f t="shared" si="0"/>
        <v>500865.33999999997</v>
      </c>
      <c r="E19" s="24">
        <v>347223.57</v>
      </c>
      <c r="F19" s="24">
        <v>347223.57</v>
      </c>
      <c r="G19" s="24">
        <f t="shared" si="1"/>
        <v>153641.76999999996</v>
      </c>
      <c r="H19" s="7">
        <v>2600</v>
      </c>
    </row>
    <row r="20" spans="1:8" ht="12.75">
      <c r="A20" s="34" t="s">
        <v>26</v>
      </c>
      <c r="B20" s="24">
        <v>80000</v>
      </c>
      <c r="C20" s="24">
        <v>-59310.85</v>
      </c>
      <c r="D20" s="24">
        <f t="shared" si="0"/>
        <v>20689.150000000001</v>
      </c>
      <c r="E20" s="24">
        <v>14888.6</v>
      </c>
      <c r="F20" s="24">
        <v>14888.6</v>
      </c>
      <c r="G20" s="24">
        <f t="shared" si="1"/>
        <v>5800.5500000000011</v>
      </c>
      <c r="H20" s="7">
        <v>2700</v>
      </c>
    </row>
    <row r="21" spans="1:8" ht="12.75">
      <c r="A21" s="34" t="s">
        <v>27</v>
      </c>
      <c r="B21" s="24">
        <v>0</v>
      </c>
      <c r="C21" s="24">
        <v>0</v>
      </c>
      <c r="D21" s="24">
        <f t="shared" si="0"/>
        <v>0</v>
      </c>
      <c r="E21" s="24">
        <v>0</v>
      </c>
      <c r="F21" s="24">
        <v>0</v>
      </c>
      <c r="G21" s="24">
        <f t="shared" si="1"/>
        <v>0</v>
      </c>
      <c r="H21" s="7">
        <v>2800</v>
      </c>
    </row>
    <row r="22" spans="1:8" ht="12.75">
      <c r="A22" s="34" t="s">
        <v>28</v>
      </c>
      <c r="B22" s="24">
        <v>213107.92</v>
      </c>
      <c r="C22" s="24">
        <v>-1960</v>
      </c>
      <c r="D22" s="24">
        <f t="shared" si="0"/>
        <v>211147.92</v>
      </c>
      <c r="E22" s="24">
        <v>3132</v>
      </c>
      <c r="F22" s="24">
        <v>3132</v>
      </c>
      <c r="G22" s="24">
        <f t="shared" si="1"/>
        <v>208015.92</v>
      </c>
      <c r="H22" s="7">
        <v>2900</v>
      </c>
    </row>
    <row r="23" spans="1:8" ht="12.75">
      <c r="A23" s="32" t="s">
        <v>29</v>
      </c>
      <c r="B23" s="35">
        <f>SUM(B24:B32)</f>
        <v>2781905.3000000003</v>
      </c>
      <c r="C23" s="35">
        <f>SUM(C24:C32)</f>
        <v>-178920.66</v>
      </c>
      <c r="D23" s="35">
        <f t="shared" si="0"/>
        <v>2602984.64</v>
      </c>
      <c r="E23" s="35">
        <f>SUM(E24:E32)</f>
        <v>1220126.3700000001</v>
      </c>
      <c r="F23" s="35">
        <f>SUM(F24:F32)</f>
        <v>1220126.3700000001</v>
      </c>
      <c r="G23" s="35">
        <f t="shared" si="1"/>
        <v>1382858.27</v>
      </c>
      <c r="H23" s="15">
        <v>0</v>
      </c>
    </row>
    <row r="24" spans="1:8" ht="12.75">
      <c r="A24" s="34" t="s">
        <v>30</v>
      </c>
      <c r="B24" s="24">
        <v>184322</v>
      </c>
      <c r="C24" s="24">
        <v>40693</v>
      </c>
      <c r="D24" s="24">
        <f t="shared" si="0"/>
        <v>225015</v>
      </c>
      <c r="E24" s="24">
        <v>133678.14000000001</v>
      </c>
      <c r="F24" s="24">
        <v>133678.14000000001</v>
      </c>
      <c r="G24" s="24">
        <f t="shared" si="1"/>
        <v>91336.859999999986</v>
      </c>
      <c r="H24" s="7">
        <v>3100</v>
      </c>
    </row>
    <row r="25" spans="1:8" ht="12.75">
      <c r="A25" s="34" t="s">
        <v>31</v>
      </c>
      <c r="B25" s="24">
        <v>0</v>
      </c>
      <c r="C25" s="24">
        <v>0</v>
      </c>
      <c r="D25" s="24">
        <f t="shared" si="0"/>
        <v>0</v>
      </c>
      <c r="E25" s="24">
        <v>0</v>
      </c>
      <c r="F25" s="24">
        <v>0</v>
      </c>
      <c r="G25" s="24">
        <f t="shared" si="1"/>
        <v>0</v>
      </c>
      <c r="H25" s="7">
        <v>3200</v>
      </c>
    </row>
    <row r="26" spans="1:8" ht="12.75">
      <c r="A26" s="34" t="s">
        <v>32</v>
      </c>
      <c r="B26" s="24">
        <v>0</v>
      </c>
      <c r="C26" s="24">
        <v>58000</v>
      </c>
      <c r="D26" s="24">
        <f t="shared" si="0"/>
        <v>58000</v>
      </c>
      <c r="E26" s="24">
        <v>25000</v>
      </c>
      <c r="F26" s="24">
        <v>25000</v>
      </c>
      <c r="G26" s="24">
        <f t="shared" si="1"/>
        <v>33000</v>
      </c>
      <c r="H26" s="7">
        <v>3300</v>
      </c>
    </row>
    <row r="27" spans="1:8" ht="12.75">
      <c r="A27" s="34" t="s">
        <v>33</v>
      </c>
      <c r="B27" s="24">
        <v>141898.37</v>
      </c>
      <c r="C27" s="24">
        <v>20900</v>
      </c>
      <c r="D27" s="24">
        <f t="shared" si="0"/>
        <v>162798.37</v>
      </c>
      <c r="E27" s="24">
        <v>63088.4</v>
      </c>
      <c r="F27" s="24">
        <v>63088.4</v>
      </c>
      <c r="G27" s="24">
        <f t="shared" si="1"/>
        <v>99709.97</v>
      </c>
      <c r="H27" s="7">
        <v>3400</v>
      </c>
    </row>
    <row r="28" spans="1:8" ht="12.75">
      <c r="A28" s="34" t="s">
        <v>34</v>
      </c>
      <c r="B28" s="24">
        <v>823092.06</v>
      </c>
      <c r="C28" s="24">
        <v>32469.279999999999</v>
      </c>
      <c r="D28" s="24">
        <f t="shared" si="0"/>
        <v>855561.34000000008</v>
      </c>
      <c r="E28" s="24">
        <v>544655.25</v>
      </c>
      <c r="F28" s="24">
        <v>544655.25</v>
      </c>
      <c r="G28" s="24">
        <f t="shared" si="1"/>
        <v>310906.09000000008</v>
      </c>
      <c r="H28" s="7">
        <v>3500</v>
      </c>
    </row>
    <row r="29" spans="1:8" ht="12.75">
      <c r="A29" s="34" t="s">
        <v>35</v>
      </c>
      <c r="B29" s="24">
        <v>0</v>
      </c>
      <c r="C29" s="24">
        <v>0</v>
      </c>
      <c r="D29" s="24">
        <f t="shared" si="0"/>
        <v>0</v>
      </c>
      <c r="E29" s="24">
        <v>0</v>
      </c>
      <c r="F29" s="24">
        <v>0</v>
      </c>
      <c r="G29" s="24">
        <f t="shared" si="1"/>
        <v>0</v>
      </c>
      <c r="H29" s="7">
        <v>3600</v>
      </c>
    </row>
    <row r="30" spans="1:8" ht="12.75">
      <c r="A30" s="34" t="s">
        <v>36</v>
      </c>
      <c r="B30" s="24">
        <v>29500</v>
      </c>
      <c r="C30" s="24">
        <v>11593.7</v>
      </c>
      <c r="D30" s="24">
        <f t="shared" si="0"/>
        <v>41093.699999999997</v>
      </c>
      <c r="E30" s="24">
        <v>39504.89</v>
      </c>
      <c r="F30" s="24">
        <v>39504.89</v>
      </c>
      <c r="G30" s="24">
        <f t="shared" si="1"/>
        <v>1588.8099999999977</v>
      </c>
      <c r="H30" s="7">
        <v>3700</v>
      </c>
    </row>
    <row r="31" spans="1:8" ht="12.75">
      <c r="A31" s="34" t="s">
        <v>37</v>
      </c>
      <c r="B31" s="24">
        <v>160300</v>
      </c>
      <c r="C31" s="24">
        <v>71115</v>
      </c>
      <c r="D31" s="24">
        <f t="shared" si="0"/>
        <v>231415</v>
      </c>
      <c r="E31" s="24">
        <v>171924.69</v>
      </c>
      <c r="F31" s="24">
        <v>171924.69</v>
      </c>
      <c r="G31" s="24">
        <f t="shared" si="1"/>
        <v>59490.31</v>
      </c>
      <c r="H31" s="7">
        <v>3800</v>
      </c>
    </row>
    <row r="32" spans="1:8" ht="12.75">
      <c r="A32" s="34" t="s">
        <v>38</v>
      </c>
      <c r="B32" s="24">
        <v>1442792.87</v>
      </c>
      <c r="C32" s="24">
        <v>-413691.64</v>
      </c>
      <c r="D32" s="24">
        <f t="shared" si="0"/>
        <v>1029101.2300000001</v>
      </c>
      <c r="E32" s="24">
        <v>242275</v>
      </c>
      <c r="F32" s="24">
        <v>242275</v>
      </c>
      <c r="G32" s="24">
        <f t="shared" si="1"/>
        <v>786826.2300000001</v>
      </c>
      <c r="H32" s="7">
        <v>3900</v>
      </c>
    </row>
    <row r="33" spans="1:8" ht="12.75">
      <c r="A33" s="32" t="s">
        <v>39</v>
      </c>
      <c r="B33" s="35">
        <f>SUM(B34:B42)</f>
        <v>306275.43</v>
      </c>
      <c r="C33" s="35">
        <f>SUM(C34:C42)</f>
        <v>250358.52</v>
      </c>
      <c r="D33" s="35">
        <f t="shared" si="0"/>
        <v>556633.94999999995</v>
      </c>
      <c r="E33" s="35">
        <f>SUM(E34:E42)</f>
        <v>390571.64</v>
      </c>
      <c r="F33" s="35">
        <f>SUM(F34:F42)</f>
        <v>390571.64</v>
      </c>
      <c r="G33" s="35">
        <f t="shared" si="1"/>
        <v>166062.30999999994</v>
      </c>
      <c r="H33" s="15">
        <v>0</v>
      </c>
    </row>
    <row r="34" spans="1:8" ht="12.75">
      <c r="A34" s="34" t="s">
        <v>40</v>
      </c>
      <c r="B34" s="24">
        <v>0</v>
      </c>
      <c r="C34" s="24">
        <v>0</v>
      </c>
      <c r="D34" s="24">
        <f t="shared" si="0"/>
        <v>0</v>
      </c>
      <c r="E34" s="24">
        <v>0</v>
      </c>
      <c r="F34" s="24">
        <v>0</v>
      </c>
      <c r="G34" s="24">
        <f t="shared" si="1"/>
        <v>0</v>
      </c>
      <c r="H34" s="7">
        <v>4100</v>
      </c>
    </row>
    <row r="35" spans="1:8" ht="12.75">
      <c r="A35" s="34" t="s">
        <v>41</v>
      </c>
      <c r="B35" s="24">
        <v>0</v>
      </c>
      <c r="C35" s="24">
        <v>0</v>
      </c>
      <c r="D35" s="24">
        <f t="shared" si="0"/>
        <v>0</v>
      </c>
      <c r="E35" s="24">
        <v>0</v>
      </c>
      <c r="F35" s="24">
        <v>0</v>
      </c>
      <c r="G35" s="24">
        <f t="shared" si="1"/>
        <v>0</v>
      </c>
      <c r="H35" s="7">
        <v>4200</v>
      </c>
    </row>
    <row r="36" spans="1:8" ht="12.75">
      <c r="A36" s="34" t="s">
        <v>42</v>
      </c>
      <c r="B36" s="24">
        <v>0</v>
      </c>
      <c r="C36" s="24">
        <v>0</v>
      </c>
      <c r="D36" s="24">
        <f t="shared" si="0"/>
        <v>0</v>
      </c>
      <c r="E36" s="24">
        <v>0</v>
      </c>
      <c r="F36" s="24">
        <v>0</v>
      </c>
      <c r="G36" s="24">
        <f t="shared" si="1"/>
        <v>0</v>
      </c>
      <c r="H36" s="7">
        <v>4300</v>
      </c>
    </row>
    <row r="37" spans="1:8" ht="12.75">
      <c r="A37" s="34" t="s">
        <v>43</v>
      </c>
      <c r="B37" s="24">
        <v>306275.43</v>
      </c>
      <c r="C37" s="24">
        <v>250358.52</v>
      </c>
      <c r="D37" s="24">
        <f t="shared" si="0"/>
        <v>556633.94999999995</v>
      </c>
      <c r="E37" s="24">
        <v>390571.64</v>
      </c>
      <c r="F37" s="24">
        <v>390571.64</v>
      </c>
      <c r="G37" s="24">
        <f t="shared" si="1"/>
        <v>166062.30999999994</v>
      </c>
      <c r="H37" s="7">
        <v>4400</v>
      </c>
    </row>
    <row r="38" spans="1:8" ht="12.75">
      <c r="A38" s="34" t="s">
        <v>44</v>
      </c>
      <c r="B38" s="24">
        <v>0</v>
      </c>
      <c r="C38" s="24">
        <v>0</v>
      </c>
      <c r="D38" s="24">
        <f t="shared" si="0"/>
        <v>0</v>
      </c>
      <c r="E38" s="24">
        <v>0</v>
      </c>
      <c r="F38" s="24">
        <v>0</v>
      </c>
      <c r="G38" s="24">
        <f t="shared" si="1"/>
        <v>0</v>
      </c>
      <c r="H38" s="7">
        <v>4500</v>
      </c>
    </row>
    <row r="39" spans="1:8" ht="12.75">
      <c r="A39" s="34" t="s">
        <v>45</v>
      </c>
      <c r="B39" s="24">
        <v>0</v>
      </c>
      <c r="C39" s="24">
        <v>0</v>
      </c>
      <c r="D39" s="24">
        <f t="shared" si="0"/>
        <v>0</v>
      </c>
      <c r="E39" s="24">
        <v>0</v>
      </c>
      <c r="F39" s="24">
        <v>0</v>
      </c>
      <c r="G39" s="24">
        <f t="shared" si="1"/>
        <v>0</v>
      </c>
      <c r="H39" s="7">
        <v>4600</v>
      </c>
    </row>
    <row r="40" spans="1:8" ht="12.75">
      <c r="A40" s="34" t="s">
        <v>46</v>
      </c>
      <c r="B40" s="24">
        <v>0</v>
      </c>
      <c r="C40" s="24">
        <v>0</v>
      </c>
      <c r="D40" s="24">
        <f t="shared" si="0"/>
        <v>0</v>
      </c>
      <c r="E40" s="24">
        <v>0</v>
      </c>
      <c r="F40" s="24">
        <v>0</v>
      </c>
      <c r="G40" s="24">
        <f t="shared" si="1"/>
        <v>0</v>
      </c>
      <c r="H40" s="7">
        <v>4700</v>
      </c>
    </row>
    <row r="41" spans="1:8" ht="12.75">
      <c r="A41" s="34" t="s">
        <v>47</v>
      </c>
      <c r="B41" s="24">
        <v>0</v>
      </c>
      <c r="C41" s="24">
        <v>0</v>
      </c>
      <c r="D41" s="24">
        <f t="shared" si="0"/>
        <v>0</v>
      </c>
      <c r="E41" s="24">
        <v>0</v>
      </c>
      <c r="F41" s="24">
        <v>0</v>
      </c>
      <c r="G41" s="24">
        <f t="shared" si="1"/>
        <v>0</v>
      </c>
      <c r="H41" s="7">
        <v>4800</v>
      </c>
    </row>
    <row r="42" spans="1:8" ht="12.75">
      <c r="A42" s="34" t="s">
        <v>48</v>
      </c>
      <c r="B42" s="24">
        <v>0</v>
      </c>
      <c r="C42" s="24">
        <v>0</v>
      </c>
      <c r="D42" s="24">
        <f t="shared" si="0"/>
        <v>0</v>
      </c>
      <c r="E42" s="24">
        <v>0</v>
      </c>
      <c r="F42" s="24">
        <v>0</v>
      </c>
      <c r="G42" s="24">
        <f t="shared" si="1"/>
        <v>0</v>
      </c>
      <c r="H42" s="7">
        <v>4900</v>
      </c>
    </row>
    <row r="43" spans="1:8" ht="12.75">
      <c r="A43" s="32" t="s">
        <v>49</v>
      </c>
      <c r="B43" s="35">
        <f>SUM(B44:B52)</f>
        <v>178800</v>
      </c>
      <c r="C43" s="35">
        <f>SUM(C44:C52)</f>
        <v>21998</v>
      </c>
      <c r="D43" s="35">
        <f t="shared" si="0"/>
        <v>200798</v>
      </c>
      <c r="E43" s="35">
        <f>SUM(E44:E52)</f>
        <v>15999</v>
      </c>
      <c r="F43" s="35">
        <f>SUM(F44:F52)</f>
        <v>15999</v>
      </c>
      <c r="G43" s="35">
        <f t="shared" si="1"/>
        <v>184799</v>
      </c>
      <c r="H43" s="15">
        <v>0</v>
      </c>
    </row>
    <row r="44" spans="1:8" ht="12.75">
      <c r="A44" s="36" t="s">
        <v>50</v>
      </c>
      <c r="B44" s="24">
        <v>178800</v>
      </c>
      <c r="C44" s="24">
        <v>21998</v>
      </c>
      <c r="D44" s="24">
        <f t="shared" si="0"/>
        <v>200798</v>
      </c>
      <c r="E44" s="24">
        <v>15999</v>
      </c>
      <c r="F44" s="24">
        <v>15999</v>
      </c>
      <c r="G44" s="24">
        <f t="shared" si="1"/>
        <v>184799</v>
      </c>
      <c r="H44" s="7">
        <v>5100</v>
      </c>
    </row>
    <row r="45" spans="1:8" ht="12.75">
      <c r="A45" s="34" t="s">
        <v>51</v>
      </c>
      <c r="B45" s="24">
        <v>0</v>
      </c>
      <c r="C45" s="24">
        <v>0</v>
      </c>
      <c r="D45" s="24">
        <f t="shared" si="0"/>
        <v>0</v>
      </c>
      <c r="E45" s="24">
        <v>0</v>
      </c>
      <c r="F45" s="24">
        <v>0</v>
      </c>
      <c r="G45" s="24">
        <f t="shared" si="1"/>
        <v>0</v>
      </c>
      <c r="H45" s="7">
        <v>5200</v>
      </c>
    </row>
    <row r="46" spans="1:8" ht="12.75">
      <c r="A46" s="34" t="s">
        <v>52</v>
      </c>
      <c r="B46" s="24">
        <v>0</v>
      </c>
      <c r="C46" s="24">
        <v>0</v>
      </c>
      <c r="D46" s="24">
        <f t="shared" si="0"/>
        <v>0</v>
      </c>
      <c r="E46" s="24">
        <v>0</v>
      </c>
      <c r="F46" s="24">
        <v>0</v>
      </c>
      <c r="G46" s="24">
        <f t="shared" si="1"/>
        <v>0</v>
      </c>
      <c r="H46" s="7">
        <v>5300</v>
      </c>
    </row>
    <row r="47" spans="1:8" ht="12.75">
      <c r="A47" s="34" t="s">
        <v>53</v>
      </c>
      <c r="B47" s="24">
        <v>0</v>
      </c>
      <c r="C47" s="24">
        <v>0</v>
      </c>
      <c r="D47" s="24">
        <f t="shared" si="0"/>
        <v>0</v>
      </c>
      <c r="E47" s="24">
        <v>0</v>
      </c>
      <c r="F47" s="24">
        <v>0</v>
      </c>
      <c r="G47" s="24">
        <f t="shared" si="1"/>
        <v>0</v>
      </c>
      <c r="H47" s="7">
        <v>5400</v>
      </c>
    </row>
    <row r="48" spans="1:8" ht="12.75">
      <c r="A48" s="34" t="s">
        <v>54</v>
      </c>
      <c r="B48" s="24">
        <v>0</v>
      </c>
      <c r="C48" s="24">
        <v>0</v>
      </c>
      <c r="D48" s="24">
        <f t="shared" si="0"/>
        <v>0</v>
      </c>
      <c r="E48" s="24">
        <v>0</v>
      </c>
      <c r="F48" s="24">
        <v>0</v>
      </c>
      <c r="G48" s="24">
        <f t="shared" si="1"/>
        <v>0</v>
      </c>
      <c r="H48" s="7">
        <v>5500</v>
      </c>
    </row>
    <row r="49" spans="1:8" ht="12.75">
      <c r="A49" s="34" t="s">
        <v>55</v>
      </c>
      <c r="B49" s="24">
        <v>0</v>
      </c>
      <c r="C49" s="24">
        <v>0</v>
      </c>
      <c r="D49" s="24">
        <f t="shared" si="0"/>
        <v>0</v>
      </c>
      <c r="E49" s="24">
        <v>0</v>
      </c>
      <c r="F49" s="24">
        <v>0</v>
      </c>
      <c r="G49" s="24">
        <f t="shared" si="1"/>
        <v>0</v>
      </c>
      <c r="H49" s="7">
        <v>5600</v>
      </c>
    </row>
    <row r="50" spans="1:8" ht="12.75">
      <c r="A50" s="34" t="s">
        <v>56</v>
      </c>
      <c r="B50" s="24">
        <v>0</v>
      </c>
      <c r="C50" s="24">
        <v>0</v>
      </c>
      <c r="D50" s="24">
        <f t="shared" si="0"/>
        <v>0</v>
      </c>
      <c r="E50" s="24">
        <v>0</v>
      </c>
      <c r="F50" s="24">
        <v>0</v>
      </c>
      <c r="G50" s="24">
        <f t="shared" si="1"/>
        <v>0</v>
      </c>
      <c r="H50" s="7">
        <v>5700</v>
      </c>
    </row>
    <row r="51" spans="1:8" ht="12.75">
      <c r="A51" s="34" t="s">
        <v>57</v>
      </c>
      <c r="B51" s="24">
        <v>0</v>
      </c>
      <c r="C51" s="24">
        <v>0</v>
      </c>
      <c r="D51" s="24">
        <f t="shared" si="0"/>
        <v>0</v>
      </c>
      <c r="E51" s="24">
        <v>0</v>
      </c>
      <c r="F51" s="24">
        <v>0</v>
      </c>
      <c r="G51" s="24">
        <f t="shared" si="1"/>
        <v>0</v>
      </c>
      <c r="H51" s="7">
        <v>5800</v>
      </c>
    </row>
    <row r="52" spans="1:8" ht="12.75">
      <c r="A52" s="34" t="s">
        <v>58</v>
      </c>
      <c r="B52" s="24">
        <v>0</v>
      </c>
      <c r="C52" s="24">
        <v>0</v>
      </c>
      <c r="D52" s="24">
        <f t="shared" si="0"/>
        <v>0</v>
      </c>
      <c r="E52" s="24">
        <v>0</v>
      </c>
      <c r="F52" s="24">
        <v>0</v>
      </c>
      <c r="G52" s="24">
        <f t="shared" si="1"/>
        <v>0</v>
      </c>
      <c r="H52" s="7">
        <v>5900</v>
      </c>
    </row>
    <row r="53" spans="1:8" ht="12.75">
      <c r="A53" s="32" t="s">
        <v>59</v>
      </c>
      <c r="B53" s="35">
        <f>SUM(B54:B56)</f>
        <v>0</v>
      </c>
      <c r="C53" s="35">
        <f>SUM(C54:C56)</f>
        <v>0</v>
      </c>
      <c r="D53" s="35">
        <f t="shared" si="0"/>
        <v>0</v>
      </c>
      <c r="E53" s="35">
        <f>SUM(E54:E56)</f>
        <v>0</v>
      </c>
      <c r="F53" s="35">
        <f>SUM(F54:F56)</f>
        <v>0</v>
      </c>
      <c r="G53" s="35">
        <f t="shared" si="1"/>
        <v>0</v>
      </c>
      <c r="H53" s="15">
        <v>0</v>
      </c>
    </row>
    <row r="54" spans="1:8" ht="12.75">
      <c r="A54" s="34" t="s">
        <v>60</v>
      </c>
      <c r="B54" s="24">
        <v>0</v>
      </c>
      <c r="C54" s="24">
        <v>0</v>
      </c>
      <c r="D54" s="24">
        <f t="shared" si="0"/>
        <v>0</v>
      </c>
      <c r="E54" s="24">
        <v>0</v>
      </c>
      <c r="F54" s="24">
        <v>0</v>
      </c>
      <c r="G54" s="24">
        <f t="shared" si="1"/>
        <v>0</v>
      </c>
      <c r="H54" s="7">
        <v>6100</v>
      </c>
    </row>
    <row r="55" spans="1:8" ht="12.75">
      <c r="A55" s="34" t="s">
        <v>61</v>
      </c>
      <c r="B55" s="24">
        <v>0</v>
      </c>
      <c r="C55" s="24">
        <v>0</v>
      </c>
      <c r="D55" s="24">
        <f t="shared" si="0"/>
        <v>0</v>
      </c>
      <c r="E55" s="24">
        <v>0</v>
      </c>
      <c r="F55" s="24">
        <v>0</v>
      </c>
      <c r="G55" s="24">
        <f t="shared" si="1"/>
        <v>0</v>
      </c>
      <c r="H55" s="7">
        <v>6200</v>
      </c>
    </row>
    <row r="56" spans="1:8" ht="12.75">
      <c r="A56" s="34" t="s">
        <v>62</v>
      </c>
      <c r="B56" s="24">
        <v>0</v>
      </c>
      <c r="C56" s="24">
        <v>0</v>
      </c>
      <c r="D56" s="24">
        <f t="shared" si="0"/>
        <v>0</v>
      </c>
      <c r="E56" s="24">
        <v>0</v>
      </c>
      <c r="F56" s="24">
        <v>0</v>
      </c>
      <c r="G56" s="24">
        <f t="shared" si="1"/>
        <v>0</v>
      </c>
      <c r="H56" s="7">
        <v>6300</v>
      </c>
    </row>
    <row r="57" spans="1:8" ht="12.75">
      <c r="A57" s="32" t="s">
        <v>63</v>
      </c>
      <c r="B57" s="35">
        <f>SUM(B58:B64)</f>
        <v>0</v>
      </c>
      <c r="C57" s="35">
        <f>SUM(C58:C64)</f>
        <v>0</v>
      </c>
      <c r="D57" s="35">
        <f t="shared" si="0"/>
        <v>0</v>
      </c>
      <c r="E57" s="35">
        <f>SUM(E58:E64)</f>
        <v>0</v>
      </c>
      <c r="F57" s="35">
        <f>SUM(F58:F64)</f>
        <v>0</v>
      </c>
      <c r="G57" s="35">
        <f t="shared" si="1"/>
        <v>0</v>
      </c>
      <c r="H57" s="15">
        <v>0</v>
      </c>
    </row>
    <row r="58" spans="1:8" ht="12.75">
      <c r="A58" s="34" t="s">
        <v>64</v>
      </c>
      <c r="B58" s="24">
        <v>0</v>
      </c>
      <c r="C58" s="24">
        <v>0</v>
      </c>
      <c r="D58" s="24">
        <f t="shared" si="0"/>
        <v>0</v>
      </c>
      <c r="E58" s="24">
        <v>0</v>
      </c>
      <c r="F58" s="24">
        <v>0</v>
      </c>
      <c r="G58" s="24">
        <f t="shared" si="1"/>
        <v>0</v>
      </c>
      <c r="H58" s="7">
        <v>7100</v>
      </c>
    </row>
    <row r="59" spans="1:8" ht="12.75">
      <c r="A59" s="34" t="s">
        <v>65</v>
      </c>
      <c r="B59" s="24">
        <v>0</v>
      </c>
      <c r="C59" s="24">
        <v>0</v>
      </c>
      <c r="D59" s="24">
        <f t="shared" si="0"/>
        <v>0</v>
      </c>
      <c r="E59" s="24">
        <v>0</v>
      </c>
      <c r="F59" s="24">
        <v>0</v>
      </c>
      <c r="G59" s="24">
        <f t="shared" si="1"/>
        <v>0</v>
      </c>
      <c r="H59" s="7">
        <v>7200</v>
      </c>
    </row>
    <row r="60" spans="1:8" ht="12.75">
      <c r="A60" s="34" t="s">
        <v>66</v>
      </c>
      <c r="B60" s="24">
        <v>0</v>
      </c>
      <c r="C60" s="24">
        <v>0</v>
      </c>
      <c r="D60" s="24">
        <f t="shared" si="0"/>
        <v>0</v>
      </c>
      <c r="E60" s="24">
        <v>0</v>
      </c>
      <c r="F60" s="24">
        <v>0</v>
      </c>
      <c r="G60" s="24">
        <f t="shared" si="1"/>
        <v>0</v>
      </c>
      <c r="H60" s="7">
        <v>7300</v>
      </c>
    </row>
    <row r="61" spans="1:8" ht="12.75">
      <c r="A61" s="34" t="s">
        <v>67</v>
      </c>
      <c r="B61" s="24">
        <v>0</v>
      </c>
      <c r="C61" s="24">
        <v>0</v>
      </c>
      <c r="D61" s="24">
        <f t="shared" si="0"/>
        <v>0</v>
      </c>
      <c r="E61" s="24">
        <v>0</v>
      </c>
      <c r="F61" s="24">
        <v>0</v>
      </c>
      <c r="G61" s="24">
        <f t="shared" si="1"/>
        <v>0</v>
      </c>
      <c r="H61" s="7">
        <v>7400</v>
      </c>
    </row>
    <row r="62" spans="1:8" ht="12.75">
      <c r="A62" s="34" t="s">
        <v>68</v>
      </c>
      <c r="B62" s="24">
        <v>0</v>
      </c>
      <c r="C62" s="24">
        <v>0</v>
      </c>
      <c r="D62" s="24">
        <f t="shared" si="0"/>
        <v>0</v>
      </c>
      <c r="E62" s="24">
        <v>0</v>
      </c>
      <c r="F62" s="24">
        <v>0</v>
      </c>
      <c r="G62" s="24">
        <f t="shared" si="1"/>
        <v>0</v>
      </c>
      <c r="H62" s="7">
        <v>7500</v>
      </c>
    </row>
    <row r="63" spans="1:8" ht="12.75">
      <c r="A63" s="34" t="s">
        <v>69</v>
      </c>
      <c r="B63" s="24">
        <v>0</v>
      </c>
      <c r="C63" s="24">
        <v>0</v>
      </c>
      <c r="D63" s="24">
        <f t="shared" si="0"/>
        <v>0</v>
      </c>
      <c r="E63" s="24">
        <v>0</v>
      </c>
      <c r="F63" s="24">
        <v>0</v>
      </c>
      <c r="G63" s="24">
        <f t="shared" si="1"/>
        <v>0</v>
      </c>
      <c r="H63" s="7">
        <v>7600</v>
      </c>
    </row>
    <row r="64" spans="1:8" ht="12.75">
      <c r="A64" s="34" t="s">
        <v>70</v>
      </c>
      <c r="B64" s="24">
        <v>0</v>
      </c>
      <c r="C64" s="24">
        <v>0</v>
      </c>
      <c r="D64" s="24">
        <f t="shared" si="0"/>
        <v>0</v>
      </c>
      <c r="E64" s="24">
        <v>0</v>
      </c>
      <c r="F64" s="24">
        <v>0</v>
      </c>
      <c r="G64" s="24">
        <f t="shared" si="1"/>
        <v>0</v>
      </c>
      <c r="H64" s="7">
        <v>7900</v>
      </c>
    </row>
    <row r="65" spans="1:8" ht="12.75">
      <c r="A65" s="32" t="s">
        <v>71</v>
      </c>
      <c r="B65" s="35">
        <f>SUM(B66:B68)</f>
        <v>0</v>
      </c>
      <c r="C65" s="35">
        <f>SUM(C66:C68)</f>
        <v>0</v>
      </c>
      <c r="D65" s="35">
        <f t="shared" si="0"/>
        <v>0</v>
      </c>
      <c r="E65" s="35">
        <f>SUM(E66:E68)</f>
        <v>0</v>
      </c>
      <c r="F65" s="35">
        <f>SUM(F66:F68)</f>
        <v>0</v>
      </c>
      <c r="G65" s="35">
        <f t="shared" si="1"/>
        <v>0</v>
      </c>
      <c r="H65" s="15">
        <v>0</v>
      </c>
    </row>
    <row r="66" spans="1:8" ht="12.75">
      <c r="A66" s="34" t="s">
        <v>72</v>
      </c>
      <c r="B66" s="24">
        <v>0</v>
      </c>
      <c r="C66" s="24">
        <v>0</v>
      </c>
      <c r="D66" s="24">
        <f t="shared" si="0"/>
        <v>0</v>
      </c>
      <c r="E66" s="24">
        <v>0</v>
      </c>
      <c r="F66" s="24">
        <v>0</v>
      </c>
      <c r="G66" s="24">
        <f t="shared" si="1"/>
        <v>0</v>
      </c>
      <c r="H66" s="7">
        <v>8100</v>
      </c>
    </row>
    <row r="67" spans="1:8" ht="12.75">
      <c r="A67" s="34" t="s">
        <v>73</v>
      </c>
      <c r="B67" s="24">
        <v>0</v>
      </c>
      <c r="C67" s="24">
        <v>0</v>
      </c>
      <c r="D67" s="24">
        <f t="shared" si="0"/>
        <v>0</v>
      </c>
      <c r="E67" s="24">
        <v>0</v>
      </c>
      <c r="F67" s="24">
        <v>0</v>
      </c>
      <c r="G67" s="24">
        <f t="shared" si="1"/>
        <v>0</v>
      </c>
      <c r="H67" s="7">
        <v>8300</v>
      </c>
    </row>
    <row r="68" spans="1:8" ht="12.75">
      <c r="A68" s="34" t="s">
        <v>74</v>
      </c>
      <c r="B68" s="24">
        <v>0</v>
      </c>
      <c r="C68" s="24">
        <v>0</v>
      </c>
      <c r="D68" s="24">
        <f t="shared" si="0"/>
        <v>0</v>
      </c>
      <c r="E68" s="24">
        <v>0</v>
      </c>
      <c r="F68" s="24">
        <v>0</v>
      </c>
      <c r="G68" s="24">
        <f t="shared" si="1"/>
        <v>0</v>
      </c>
      <c r="H68" s="7">
        <v>8500</v>
      </c>
    </row>
    <row r="69" spans="1:8" ht="12.75">
      <c r="A69" s="32" t="s">
        <v>75</v>
      </c>
      <c r="B69" s="35">
        <f>SUM(B70:B76)</f>
        <v>0</v>
      </c>
      <c r="C69" s="35">
        <f>SUM(C70:C76)</f>
        <v>0</v>
      </c>
      <c r="D69" s="35">
        <f t="shared" si="0"/>
        <v>0</v>
      </c>
      <c r="E69" s="35">
        <f>SUM(E70:E76)</f>
        <v>0</v>
      </c>
      <c r="F69" s="35">
        <f>SUM(F70:F76)</f>
        <v>0</v>
      </c>
      <c r="G69" s="35">
        <f t="shared" si="1"/>
        <v>0</v>
      </c>
      <c r="H69" s="15">
        <v>0</v>
      </c>
    </row>
    <row r="70" spans="1:8" ht="12.75">
      <c r="A70" s="34" t="s">
        <v>76</v>
      </c>
      <c r="B70" s="24">
        <v>0</v>
      </c>
      <c r="C70" s="24">
        <v>0</v>
      </c>
      <c r="D70" s="24">
        <f t="shared" ref="D70:D76" si="2">B70+C70</f>
        <v>0</v>
      </c>
      <c r="E70" s="24">
        <v>0</v>
      </c>
      <c r="F70" s="24">
        <v>0</v>
      </c>
      <c r="G70" s="24">
        <f t="shared" ref="G70:G76" si="3">D70-E70</f>
        <v>0</v>
      </c>
      <c r="H70" s="7">
        <v>9100</v>
      </c>
    </row>
    <row r="71" spans="1:8" ht="12.75">
      <c r="A71" s="34" t="s">
        <v>77</v>
      </c>
      <c r="B71" s="24">
        <v>0</v>
      </c>
      <c r="C71" s="24">
        <v>0</v>
      </c>
      <c r="D71" s="24">
        <f t="shared" si="2"/>
        <v>0</v>
      </c>
      <c r="E71" s="24">
        <v>0</v>
      </c>
      <c r="F71" s="24">
        <v>0</v>
      </c>
      <c r="G71" s="24">
        <f t="shared" si="3"/>
        <v>0</v>
      </c>
      <c r="H71" s="7">
        <v>9200</v>
      </c>
    </row>
    <row r="72" spans="1:8" ht="12.75">
      <c r="A72" s="34" t="s">
        <v>78</v>
      </c>
      <c r="B72" s="24">
        <v>0</v>
      </c>
      <c r="C72" s="24">
        <v>0</v>
      </c>
      <c r="D72" s="24">
        <f t="shared" si="2"/>
        <v>0</v>
      </c>
      <c r="E72" s="24">
        <v>0</v>
      </c>
      <c r="F72" s="24">
        <v>0</v>
      </c>
      <c r="G72" s="24">
        <f t="shared" si="3"/>
        <v>0</v>
      </c>
      <c r="H72" s="7">
        <v>9300</v>
      </c>
    </row>
    <row r="73" spans="1:8" ht="12.75">
      <c r="A73" s="34" t="s">
        <v>79</v>
      </c>
      <c r="B73" s="24">
        <v>0</v>
      </c>
      <c r="C73" s="24">
        <v>0</v>
      </c>
      <c r="D73" s="24">
        <f t="shared" si="2"/>
        <v>0</v>
      </c>
      <c r="E73" s="24">
        <v>0</v>
      </c>
      <c r="F73" s="24">
        <v>0</v>
      </c>
      <c r="G73" s="24">
        <f t="shared" si="3"/>
        <v>0</v>
      </c>
      <c r="H73" s="7">
        <v>9400</v>
      </c>
    </row>
    <row r="74" spans="1:8" ht="12.75">
      <c r="A74" s="34" t="s">
        <v>80</v>
      </c>
      <c r="B74" s="24">
        <v>0</v>
      </c>
      <c r="C74" s="24">
        <v>0</v>
      </c>
      <c r="D74" s="24">
        <f t="shared" si="2"/>
        <v>0</v>
      </c>
      <c r="E74" s="24">
        <v>0</v>
      </c>
      <c r="F74" s="24">
        <v>0</v>
      </c>
      <c r="G74" s="24">
        <f t="shared" si="3"/>
        <v>0</v>
      </c>
      <c r="H74" s="7">
        <v>9500</v>
      </c>
    </row>
    <row r="75" spans="1:8" ht="12.75">
      <c r="A75" s="34" t="s">
        <v>81</v>
      </c>
      <c r="B75" s="24">
        <v>0</v>
      </c>
      <c r="C75" s="24">
        <v>0</v>
      </c>
      <c r="D75" s="24">
        <f t="shared" si="2"/>
        <v>0</v>
      </c>
      <c r="E75" s="24">
        <v>0</v>
      </c>
      <c r="F75" s="24">
        <v>0</v>
      </c>
      <c r="G75" s="24">
        <f t="shared" si="3"/>
        <v>0</v>
      </c>
      <c r="H75" s="7">
        <v>9600</v>
      </c>
    </row>
    <row r="76" spans="1:8" ht="12.75">
      <c r="A76" s="37" t="s">
        <v>82</v>
      </c>
      <c r="B76" s="38">
        <v>0</v>
      </c>
      <c r="C76" s="38">
        <v>0</v>
      </c>
      <c r="D76" s="38">
        <f t="shared" si="2"/>
        <v>0</v>
      </c>
      <c r="E76" s="38">
        <v>0</v>
      </c>
      <c r="F76" s="38">
        <v>0</v>
      </c>
      <c r="G76" s="38">
        <f t="shared" si="3"/>
        <v>0</v>
      </c>
      <c r="H76" s="7">
        <v>9900</v>
      </c>
    </row>
    <row r="77" spans="1:8" ht="12.75">
      <c r="A77" s="39" t="s">
        <v>83</v>
      </c>
      <c r="B77" s="40">
        <f t="shared" ref="B77:G77" si="4">SUM(B5+B13+B23+B33+B43+B53+B57+B65+B69)</f>
        <v>23894415.82</v>
      </c>
      <c r="C77" s="40">
        <f t="shared" si="4"/>
        <v>-2.9103830456733704E-11</v>
      </c>
      <c r="D77" s="40">
        <f t="shared" si="4"/>
        <v>23894415.82</v>
      </c>
      <c r="E77" s="40">
        <f t="shared" si="4"/>
        <v>10651879.93</v>
      </c>
      <c r="F77" s="40">
        <f t="shared" si="4"/>
        <v>10651879.93</v>
      </c>
      <c r="G77" s="40">
        <f t="shared" si="4"/>
        <v>13242535.890000001</v>
      </c>
    </row>
    <row r="78" spans="1:8" ht="12.75">
      <c r="A78" s="27"/>
      <c r="B78" s="27"/>
      <c r="C78" s="27"/>
      <c r="D78" s="27"/>
      <c r="E78" s="27"/>
      <c r="F78" s="27"/>
      <c r="G78" s="27"/>
    </row>
    <row r="79" spans="1:8" ht="12.75">
      <c r="A79" s="27" t="s">
        <v>84</v>
      </c>
      <c r="B79" s="27"/>
      <c r="C79" s="27"/>
      <c r="D79" s="27"/>
      <c r="E79" s="27"/>
      <c r="F79" s="27"/>
      <c r="G79" s="27"/>
    </row>
    <row r="80" spans="1:8" ht="12.75">
      <c r="A80" s="27"/>
      <c r="B80" s="27"/>
      <c r="C80" s="27"/>
      <c r="D80" s="27"/>
      <c r="E80" s="27"/>
      <c r="F80" s="27"/>
      <c r="G80" s="27"/>
    </row>
    <row r="81" spans="1:7" ht="12.75">
      <c r="A81" s="27"/>
      <c r="B81" s="27"/>
      <c r="C81" s="27"/>
      <c r="D81" s="27"/>
      <c r="E81" s="27"/>
      <c r="F81" s="27"/>
      <c r="G81" s="27"/>
    </row>
    <row r="82" spans="1:7" ht="12.75">
      <c r="A82" s="27"/>
      <c r="B82" s="27"/>
      <c r="C82" s="27"/>
      <c r="D82" s="27"/>
      <c r="E82" s="27"/>
      <c r="F82" s="27"/>
      <c r="G82" s="27"/>
    </row>
    <row r="83" spans="1:7" ht="12.75">
      <c r="A83" s="27"/>
      <c r="B83" s="27"/>
      <c r="C83" s="27"/>
      <c r="D83" s="27"/>
      <c r="E83" s="27"/>
      <c r="F83" s="27"/>
      <c r="G83" s="27"/>
    </row>
    <row r="84" spans="1:7" ht="12.75">
      <c r="A84" s="27"/>
      <c r="B84" s="27"/>
      <c r="C84" s="27"/>
      <c r="D84" s="27"/>
      <c r="E84" s="27"/>
      <c r="F84" s="27"/>
      <c r="G84" s="27"/>
    </row>
    <row r="85" spans="1:7" ht="12.75">
      <c r="A85" s="30"/>
      <c r="B85" s="31"/>
      <c r="C85" s="31"/>
      <c r="D85" s="30"/>
      <c r="E85" s="27"/>
      <c r="F85" s="27"/>
      <c r="G85" s="27"/>
    </row>
    <row r="86" spans="1:7" ht="12.75">
      <c r="A86" s="30"/>
      <c r="B86" s="31"/>
      <c r="C86" s="31"/>
      <c r="D86" s="30"/>
      <c r="E86" s="27"/>
      <c r="F86" s="27"/>
      <c r="G86" s="27"/>
    </row>
    <row r="87" spans="1:7" ht="12.75">
      <c r="A87" s="30"/>
      <c r="B87" s="31"/>
      <c r="C87" s="31"/>
      <c r="D87" s="30"/>
      <c r="E87" s="27"/>
      <c r="F87" s="27"/>
      <c r="G87" s="27"/>
    </row>
    <row r="88" spans="1:7" ht="12.75">
      <c r="A88" s="27"/>
      <c r="B88" s="27"/>
      <c r="C88" s="27"/>
      <c r="D88" s="27"/>
      <c r="E88" s="27"/>
      <c r="F88" s="27"/>
      <c r="G88" s="27"/>
    </row>
    <row r="91" spans="1:7" ht="12.75">
      <c r="D91" s="27"/>
    </row>
  </sheetData>
  <sheetProtection formatCells="0" formatColumns="0" formatRows="0" autoFilter="0"/>
  <mergeCells count="3">
    <mergeCell ref="A1:G1"/>
    <mergeCell ref="B2:F2"/>
    <mergeCell ref="G2:G3"/>
  </mergeCells>
  <printOptions horizontalCentered="1"/>
  <pageMargins left="0.70866141732283472" right="0.70866141732283472" top="0.74803149606299213" bottom="0.74803149606299213" header="0.31496062992125984" footer="0.31496062992125984"/>
  <pageSetup paperSize="141"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9"/>
  <sheetViews>
    <sheetView showGridLines="0" zoomScaleNormal="100" workbookViewId="0">
      <selection activeCell="D25" sqref="D25"/>
    </sheetView>
  </sheetViews>
  <sheetFormatPr defaultColWidth="12" defaultRowHeight="11.25"/>
  <cols>
    <col min="1" max="1" width="47.6640625" style="1" customWidth="1"/>
    <col min="2" max="7" width="18.33203125" style="1" customWidth="1"/>
    <col min="8" max="16384" width="12" style="1"/>
  </cols>
  <sheetData>
    <row r="1" spans="1:7" ht="50.1" customHeight="1">
      <c r="A1" s="53" t="s">
        <v>85</v>
      </c>
      <c r="B1" s="54"/>
      <c r="C1" s="54"/>
      <c r="D1" s="54"/>
      <c r="E1" s="54"/>
      <c r="F1" s="54"/>
      <c r="G1" s="55"/>
    </row>
    <row r="2" spans="1:7">
      <c r="A2" s="43"/>
      <c r="B2" s="53" t="s">
        <v>1</v>
      </c>
      <c r="C2" s="54"/>
      <c r="D2" s="54"/>
      <c r="E2" s="54"/>
      <c r="F2" s="55"/>
      <c r="G2" s="56" t="s">
        <v>2</v>
      </c>
    </row>
    <row r="3" spans="1:7" ht="24.95" customHeight="1">
      <c r="A3" s="17" t="s">
        <v>3</v>
      </c>
      <c r="B3" s="2" t="s">
        <v>4</v>
      </c>
      <c r="C3" s="2" t="s">
        <v>5</v>
      </c>
      <c r="D3" s="2" t="s">
        <v>6</v>
      </c>
      <c r="E3" s="2" t="s">
        <v>7</v>
      </c>
      <c r="F3" s="2" t="s">
        <v>8</v>
      </c>
      <c r="G3" s="57"/>
    </row>
    <row r="4" spans="1:7">
      <c r="A4" s="44"/>
      <c r="B4" s="3">
        <v>1</v>
      </c>
      <c r="C4" s="3">
        <v>2</v>
      </c>
      <c r="D4" s="3" t="s">
        <v>9</v>
      </c>
      <c r="E4" s="3">
        <v>4</v>
      </c>
      <c r="F4" s="3">
        <v>5</v>
      </c>
      <c r="G4" s="3" t="s">
        <v>10</v>
      </c>
    </row>
    <row r="5" spans="1:7">
      <c r="A5" s="45"/>
      <c r="B5" s="46"/>
      <c r="C5" s="46"/>
      <c r="D5" s="46"/>
      <c r="E5" s="46"/>
      <c r="F5" s="46"/>
      <c r="G5" s="46"/>
    </row>
    <row r="6" spans="1:7">
      <c r="A6" s="5" t="s">
        <v>86</v>
      </c>
      <c r="B6" s="4">
        <v>23715615.82</v>
      </c>
      <c r="C6" s="4">
        <v>-21998</v>
      </c>
      <c r="D6" s="4">
        <f>B6+C6</f>
        <v>23693617.82</v>
      </c>
      <c r="E6" s="4">
        <v>10635880.93</v>
      </c>
      <c r="F6" s="4">
        <v>10635880.93</v>
      </c>
      <c r="G6" s="4">
        <f>D6-E6</f>
        <v>13057736.890000001</v>
      </c>
    </row>
    <row r="7" spans="1:7">
      <c r="A7" s="5"/>
      <c r="B7" s="4"/>
      <c r="C7" s="4"/>
      <c r="D7" s="4"/>
      <c r="E7" s="4"/>
      <c r="F7" s="4"/>
      <c r="G7" s="4"/>
    </row>
    <row r="8" spans="1:7">
      <c r="A8" s="5" t="s">
        <v>87</v>
      </c>
      <c r="B8" s="4">
        <v>178800</v>
      </c>
      <c r="C8" s="4">
        <v>21998</v>
      </c>
      <c r="D8" s="4">
        <f>B8+C8</f>
        <v>200798</v>
      </c>
      <c r="E8" s="4">
        <v>15999</v>
      </c>
      <c r="F8" s="4">
        <v>15999</v>
      </c>
      <c r="G8" s="4">
        <f>D8-E8</f>
        <v>184799</v>
      </c>
    </row>
    <row r="9" spans="1:7">
      <c r="A9" s="5"/>
      <c r="B9" s="4"/>
      <c r="C9" s="4"/>
      <c r="D9" s="4"/>
      <c r="E9" s="4"/>
      <c r="F9" s="4"/>
      <c r="G9" s="4"/>
    </row>
    <row r="10" spans="1:7">
      <c r="A10" s="5" t="s">
        <v>88</v>
      </c>
      <c r="B10" s="4">
        <v>0</v>
      </c>
      <c r="C10" s="4">
        <v>0</v>
      </c>
      <c r="D10" s="4">
        <f>B10+C10</f>
        <v>0</v>
      </c>
      <c r="E10" s="4">
        <v>0</v>
      </c>
      <c r="F10" s="4">
        <v>0</v>
      </c>
      <c r="G10" s="4">
        <f>D10-E10</f>
        <v>0</v>
      </c>
    </row>
    <row r="11" spans="1:7">
      <c r="A11" s="5"/>
      <c r="B11" s="4"/>
      <c r="C11" s="4"/>
      <c r="D11" s="4"/>
      <c r="E11" s="4"/>
      <c r="F11" s="4"/>
      <c r="G11" s="4"/>
    </row>
    <row r="12" spans="1:7">
      <c r="A12" s="5" t="s">
        <v>44</v>
      </c>
      <c r="B12" s="4">
        <v>0</v>
      </c>
      <c r="C12" s="4">
        <v>0</v>
      </c>
      <c r="D12" s="4">
        <f>B12+C12</f>
        <v>0</v>
      </c>
      <c r="E12" s="4">
        <v>0</v>
      </c>
      <c r="F12" s="4">
        <v>0</v>
      </c>
      <c r="G12" s="4">
        <f>D12-E12</f>
        <v>0</v>
      </c>
    </row>
    <row r="13" spans="1:7">
      <c r="A13" s="5"/>
      <c r="B13" s="4"/>
      <c r="C13" s="4"/>
      <c r="D13" s="4"/>
      <c r="E13" s="4"/>
      <c r="F13" s="4"/>
      <c r="G13" s="4"/>
    </row>
    <row r="14" spans="1:7">
      <c r="A14" s="10" t="s">
        <v>72</v>
      </c>
      <c r="B14" s="13">
        <v>0</v>
      </c>
      <c r="C14" s="13">
        <v>0</v>
      </c>
      <c r="D14" s="13">
        <f>B14+C14</f>
        <v>0</v>
      </c>
      <c r="E14" s="13">
        <v>0</v>
      </c>
      <c r="F14" s="13">
        <v>0</v>
      </c>
      <c r="G14" s="13">
        <f>D14-E14</f>
        <v>0</v>
      </c>
    </row>
    <row r="15" spans="1:7">
      <c r="A15" s="47"/>
      <c r="B15" s="13"/>
      <c r="C15" s="13"/>
      <c r="D15" s="13"/>
      <c r="E15" s="13"/>
      <c r="F15" s="13"/>
      <c r="G15" s="13"/>
    </row>
    <row r="16" spans="1:7">
      <c r="A16" s="8" t="s">
        <v>83</v>
      </c>
      <c r="B16" s="12">
        <f t="shared" ref="B16:G16" si="0">SUM(B6+B8+B10+B12+B14)</f>
        <v>23894415.82</v>
      </c>
      <c r="C16" s="12">
        <f t="shared" si="0"/>
        <v>0</v>
      </c>
      <c r="D16" s="12">
        <f t="shared" si="0"/>
        <v>23894415.82</v>
      </c>
      <c r="E16" s="12">
        <f t="shared" si="0"/>
        <v>10651879.93</v>
      </c>
      <c r="F16" s="12">
        <f t="shared" si="0"/>
        <v>10651879.93</v>
      </c>
      <c r="G16" s="12">
        <f t="shared" si="0"/>
        <v>13242535.890000001</v>
      </c>
    </row>
    <row r="26" spans="1:7" ht="12.75">
      <c r="A26" s="30"/>
      <c r="B26" s="31"/>
      <c r="C26" s="31"/>
      <c r="D26" s="30"/>
      <c r="E26" s="27"/>
      <c r="F26" s="27"/>
      <c r="G26" s="27"/>
    </row>
    <row r="27" spans="1:7" ht="12.75">
      <c r="A27" s="30"/>
      <c r="B27" s="31"/>
      <c r="C27" s="31"/>
      <c r="D27" s="30"/>
      <c r="E27" s="27"/>
      <c r="F27" s="27"/>
      <c r="G27" s="27"/>
    </row>
    <row r="28" spans="1:7" ht="12.75">
      <c r="A28" s="30"/>
      <c r="B28" s="31"/>
      <c r="C28" s="31"/>
      <c r="D28" s="30"/>
      <c r="E28" s="27"/>
      <c r="F28" s="27"/>
      <c r="G28" s="27"/>
    </row>
    <row r="29" spans="1:7" ht="12.75">
      <c r="A29" s="27"/>
      <c r="B29" s="27"/>
      <c r="C29" s="27"/>
      <c r="D29" s="27"/>
      <c r="E29" s="27"/>
      <c r="F29" s="27"/>
      <c r="G29" s="27"/>
    </row>
  </sheetData>
  <sheetProtection formatCells="0" formatColumns="0" formatRows="0" autoFilter="0"/>
  <mergeCells count="3">
    <mergeCell ref="B2:F2"/>
    <mergeCell ref="G2:G3"/>
    <mergeCell ref="A1:G1"/>
  </mergeCells>
  <printOptions horizontalCentered="1"/>
  <pageMargins left="0.70866141732283472" right="0.70866141732283472" top="0.74803149606299213" bottom="0.74803149606299213" header="0.31496062992125984" footer="0.31496062992125984"/>
  <pageSetup paperSize="1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showGridLines="0" topLeftCell="A46" workbookViewId="0">
      <selection activeCell="A52" sqref="A52:G56"/>
    </sheetView>
  </sheetViews>
  <sheetFormatPr defaultColWidth="12" defaultRowHeight="11.25"/>
  <cols>
    <col min="1" max="1" width="80.5" style="1" customWidth="1"/>
    <col min="2" max="7" width="18.33203125" style="1" customWidth="1"/>
    <col min="8" max="16384" width="12" style="1"/>
  </cols>
  <sheetData>
    <row r="1" spans="1:7" ht="53.25" customHeight="1">
      <c r="A1" s="50" t="s">
        <v>89</v>
      </c>
      <c r="B1" s="48"/>
      <c r="C1" s="48"/>
      <c r="D1" s="48"/>
      <c r="E1" s="48"/>
      <c r="F1" s="48"/>
      <c r="G1" s="49"/>
    </row>
    <row r="2" spans="1:7" ht="12.75">
      <c r="A2" s="58" t="s">
        <v>3</v>
      </c>
      <c r="B2" s="50" t="s">
        <v>1</v>
      </c>
      <c r="C2" s="48"/>
      <c r="D2" s="48"/>
      <c r="E2" s="48"/>
      <c r="F2" s="49"/>
      <c r="G2" s="51" t="s">
        <v>2</v>
      </c>
    </row>
    <row r="3" spans="1:7" ht="24.95" customHeight="1">
      <c r="A3" s="59"/>
      <c r="B3" s="19" t="s">
        <v>4</v>
      </c>
      <c r="C3" s="19" t="s">
        <v>5</v>
      </c>
      <c r="D3" s="19" t="s">
        <v>6</v>
      </c>
      <c r="E3" s="19" t="s">
        <v>7</v>
      </c>
      <c r="F3" s="19" t="s">
        <v>8</v>
      </c>
      <c r="G3" s="52"/>
    </row>
    <row r="4" spans="1:7" ht="12.75">
      <c r="A4" s="60"/>
      <c r="B4" s="20">
        <v>1</v>
      </c>
      <c r="C4" s="20">
        <v>2</v>
      </c>
      <c r="D4" s="20" t="s">
        <v>9</v>
      </c>
      <c r="E4" s="20">
        <v>4</v>
      </c>
      <c r="F4" s="20">
        <v>5</v>
      </c>
      <c r="G4" s="20" t="s">
        <v>10</v>
      </c>
    </row>
    <row r="5" spans="1:7" ht="12.75">
      <c r="A5" s="21"/>
      <c r="B5" s="22"/>
      <c r="C5" s="22"/>
      <c r="D5" s="22"/>
      <c r="E5" s="22"/>
      <c r="F5" s="22"/>
      <c r="G5" s="22"/>
    </row>
    <row r="6" spans="1:7" ht="12.75">
      <c r="A6" s="23" t="s">
        <v>90</v>
      </c>
      <c r="B6" s="24">
        <v>7080019.5099999998</v>
      </c>
      <c r="C6" s="24">
        <v>-374499.18</v>
      </c>
      <c r="D6" s="24">
        <f>B6+C6</f>
        <v>6705520.3300000001</v>
      </c>
      <c r="E6" s="24">
        <v>3489048.04</v>
      </c>
      <c r="F6" s="24">
        <v>3489048.04</v>
      </c>
      <c r="G6" s="24">
        <f>D6-E6</f>
        <v>3216472.29</v>
      </c>
    </row>
    <row r="7" spans="1:7" ht="12.75">
      <c r="A7" s="23" t="s">
        <v>91</v>
      </c>
      <c r="B7" s="24">
        <v>1074730.93</v>
      </c>
      <c r="C7" s="24">
        <v>16462.87</v>
      </c>
      <c r="D7" s="24">
        <f t="shared" ref="D7:D12" si="0">B7+C7</f>
        <v>1091193.8</v>
      </c>
      <c r="E7" s="24">
        <v>514310.55</v>
      </c>
      <c r="F7" s="24">
        <v>514310.55</v>
      </c>
      <c r="G7" s="24">
        <f t="shared" ref="G7:G12" si="1">D7-E7</f>
        <v>576883.25</v>
      </c>
    </row>
    <row r="8" spans="1:7" ht="12.75">
      <c r="A8" s="23" t="s">
        <v>92</v>
      </c>
      <c r="B8" s="24">
        <v>2702265.74</v>
      </c>
      <c r="C8" s="24">
        <v>26177.439999999999</v>
      </c>
      <c r="D8" s="24">
        <f t="shared" si="0"/>
        <v>2728443.18</v>
      </c>
      <c r="E8" s="24">
        <v>1463858</v>
      </c>
      <c r="F8" s="24">
        <v>1463858</v>
      </c>
      <c r="G8" s="24">
        <f t="shared" si="1"/>
        <v>1264585.1800000002</v>
      </c>
    </row>
    <row r="9" spans="1:7" ht="12.75">
      <c r="A9" s="23" t="s">
        <v>93</v>
      </c>
      <c r="B9" s="24">
        <v>1090228.44</v>
      </c>
      <c r="C9" s="24">
        <v>-12163</v>
      </c>
      <c r="D9" s="24">
        <f t="shared" si="0"/>
        <v>1078065.44</v>
      </c>
      <c r="E9" s="24">
        <v>475209.44</v>
      </c>
      <c r="F9" s="24">
        <v>475209.44</v>
      </c>
      <c r="G9" s="24">
        <f t="shared" si="1"/>
        <v>602856</v>
      </c>
    </row>
    <row r="10" spans="1:7" ht="12.75">
      <c r="A10" s="23" t="s">
        <v>94</v>
      </c>
      <c r="B10" s="24">
        <v>1598820.29</v>
      </c>
      <c r="C10" s="24">
        <v>196964.57</v>
      </c>
      <c r="D10" s="24">
        <f t="shared" si="0"/>
        <v>1795784.86</v>
      </c>
      <c r="E10" s="24">
        <v>718881.38</v>
      </c>
      <c r="F10" s="24">
        <v>718881.38</v>
      </c>
      <c r="G10" s="24">
        <f t="shared" si="1"/>
        <v>1076903.48</v>
      </c>
    </row>
    <row r="11" spans="1:7" ht="12.75">
      <c r="A11" s="23" t="s">
        <v>95</v>
      </c>
      <c r="B11" s="24">
        <v>465919.72</v>
      </c>
      <c r="C11" s="24">
        <v>0</v>
      </c>
      <c r="D11" s="24">
        <f t="shared" si="0"/>
        <v>465919.72</v>
      </c>
      <c r="E11" s="24">
        <v>171485.79</v>
      </c>
      <c r="F11" s="24">
        <v>171485.79</v>
      </c>
      <c r="G11" s="24">
        <f t="shared" si="1"/>
        <v>294433.92999999993</v>
      </c>
    </row>
    <row r="12" spans="1:7" ht="12.75">
      <c r="A12" s="23" t="s">
        <v>96</v>
      </c>
      <c r="B12" s="24">
        <v>2049204.65</v>
      </c>
      <c r="C12" s="24">
        <v>107529.71</v>
      </c>
      <c r="D12" s="24">
        <f t="shared" si="0"/>
        <v>2156734.36</v>
      </c>
      <c r="E12" s="24">
        <v>1176926.1599999999</v>
      </c>
      <c r="F12" s="24">
        <v>1176926.1599999999</v>
      </c>
      <c r="G12" s="24">
        <f t="shared" si="1"/>
        <v>979808.2</v>
      </c>
    </row>
    <row r="13" spans="1:7" ht="12.75">
      <c r="A13" s="23" t="s">
        <v>97</v>
      </c>
      <c r="B13" s="24">
        <v>2499422.7000000002</v>
      </c>
      <c r="C13" s="24">
        <v>0</v>
      </c>
      <c r="D13" s="24">
        <f t="shared" ref="D13" si="2">B13+C13</f>
        <v>2499422.7000000002</v>
      </c>
      <c r="E13" s="24">
        <v>433073.4</v>
      </c>
      <c r="F13" s="24">
        <v>433073.4</v>
      </c>
      <c r="G13" s="24">
        <f t="shared" ref="G13" si="3">D13-E13</f>
        <v>2066349.3000000003</v>
      </c>
    </row>
    <row r="14" spans="1:7" ht="12.75">
      <c r="A14" s="23" t="s">
        <v>98</v>
      </c>
      <c r="B14" s="24">
        <v>823938.76</v>
      </c>
      <c r="C14" s="24">
        <v>698</v>
      </c>
      <c r="D14" s="24">
        <f t="shared" ref="D14" si="4">B14+C14</f>
        <v>824636.76</v>
      </c>
      <c r="E14" s="24">
        <v>296249.73</v>
      </c>
      <c r="F14" s="24">
        <v>296249.73</v>
      </c>
      <c r="G14" s="24">
        <f t="shared" ref="G14" si="5">D14-E14</f>
        <v>528387.03</v>
      </c>
    </row>
    <row r="15" spans="1:7" ht="12.75">
      <c r="A15" s="23" t="s">
        <v>99</v>
      </c>
      <c r="B15" s="24">
        <v>794383.59</v>
      </c>
      <c r="C15" s="24">
        <v>5632.55</v>
      </c>
      <c r="D15" s="24">
        <f t="shared" ref="D15" si="6">B15+C15</f>
        <v>800016.14</v>
      </c>
      <c r="E15" s="24">
        <v>370333.15</v>
      </c>
      <c r="F15" s="24">
        <v>370333.15</v>
      </c>
      <c r="G15" s="24">
        <f t="shared" ref="G15" si="7">D15-E15</f>
        <v>429682.99</v>
      </c>
    </row>
    <row r="16" spans="1:7" ht="12.75">
      <c r="A16" s="23" t="s">
        <v>100</v>
      </c>
      <c r="B16" s="24">
        <v>1281052.51</v>
      </c>
      <c r="C16" s="24">
        <v>25065.35</v>
      </c>
      <c r="D16" s="24">
        <f t="shared" ref="D16" si="8">B16+C16</f>
        <v>1306117.8600000001</v>
      </c>
      <c r="E16" s="24">
        <v>586430.65</v>
      </c>
      <c r="F16" s="24">
        <v>586430.65</v>
      </c>
      <c r="G16" s="24">
        <f t="shared" ref="G16" si="9">D16-E16</f>
        <v>719687.21000000008</v>
      </c>
    </row>
    <row r="17" spans="1:7" ht="12.75">
      <c r="A17" s="23" t="s">
        <v>101</v>
      </c>
      <c r="B17" s="24">
        <v>563069.12</v>
      </c>
      <c r="C17" s="24">
        <v>6255.69</v>
      </c>
      <c r="D17" s="24">
        <f t="shared" ref="D17" si="10">B17+C17</f>
        <v>569324.80999999994</v>
      </c>
      <c r="E17" s="24">
        <v>347750.81</v>
      </c>
      <c r="F17" s="24">
        <v>347750.81</v>
      </c>
      <c r="G17" s="24">
        <f t="shared" ref="G17" si="11">D17-E17</f>
        <v>221573.99999999994</v>
      </c>
    </row>
    <row r="18" spans="1:7" ht="12.75">
      <c r="A18" s="23" t="s">
        <v>102</v>
      </c>
      <c r="B18" s="24">
        <v>955309.8</v>
      </c>
      <c r="C18" s="24">
        <v>1876</v>
      </c>
      <c r="D18" s="24">
        <f t="shared" ref="D18" si="12">B18+C18</f>
        <v>957185.8</v>
      </c>
      <c r="E18" s="24">
        <v>302356.75</v>
      </c>
      <c r="F18" s="24">
        <v>302356.75</v>
      </c>
      <c r="G18" s="24">
        <f t="shared" ref="G18" si="13">D18-E18</f>
        <v>654829.05000000005</v>
      </c>
    </row>
    <row r="19" spans="1:7" ht="12.75">
      <c r="A19" s="23" t="s">
        <v>103</v>
      </c>
      <c r="B19" s="24">
        <v>916050.06</v>
      </c>
      <c r="C19" s="24">
        <v>0</v>
      </c>
      <c r="D19" s="24">
        <f t="shared" ref="D19" si="14">B19+C19</f>
        <v>916050.06</v>
      </c>
      <c r="E19" s="24">
        <v>305966.08000000002</v>
      </c>
      <c r="F19" s="24">
        <v>305966.08000000002</v>
      </c>
      <c r="G19" s="24">
        <f t="shared" ref="G19" si="15">D19-E19</f>
        <v>610083.98</v>
      </c>
    </row>
    <row r="20" spans="1:7" ht="12.75">
      <c r="A20" s="23"/>
      <c r="B20" s="24"/>
      <c r="C20" s="24"/>
      <c r="D20" s="24"/>
      <c r="E20" s="24"/>
      <c r="F20" s="24"/>
      <c r="G20" s="24"/>
    </row>
    <row r="21" spans="1:7" ht="12.75">
      <c r="A21" s="25" t="s">
        <v>83</v>
      </c>
      <c r="B21" s="26">
        <f t="shared" ref="B21:G21" si="16">SUM(B6:B20)</f>
        <v>23894415.820000004</v>
      </c>
      <c r="C21" s="26">
        <f t="shared" si="16"/>
        <v>1.9099388737231493E-11</v>
      </c>
      <c r="D21" s="26">
        <f t="shared" si="16"/>
        <v>23894415.82</v>
      </c>
      <c r="E21" s="26">
        <f t="shared" si="16"/>
        <v>10651879.930000002</v>
      </c>
      <c r="F21" s="26">
        <f t="shared" si="16"/>
        <v>10651879.930000002</v>
      </c>
      <c r="G21" s="26">
        <f t="shared" si="16"/>
        <v>13242535.890000002</v>
      </c>
    </row>
    <row r="22" spans="1:7" ht="12.75">
      <c r="A22" s="27"/>
      <c r="B22" s="27"/>
      <c r="C22" s="27"/>
      <c r="D22" s="27"/>
      <c r="E22" s="27"/>
      <c r="F22" s="27"/>
      <c r="G22" s="27"/>
    </row>
    <row r="23" spans="1:7" ht="12.75">
      <c r="A23" s="27"/>
      <c r="B23" s="27"/>
      <c r="C23" s="27"/>
      <c r="D23" s="27"/>
      <c r="E23" s="27"/>
      <c r="F23" s="27"/>
      <c r="G23" s="27"/>
    </row>
    <row r="24" spans="1:7" ht="58.5" customHeight="1">
      <c r="A24" s="50" t="s">
        <v>104</v>
      </c>
      <c r="B24" s="48"/>
      <c r="C24" s="48"/>
      <c r="D24" s="48"/>
      <c r="E24" s="48"/>
      <c r="F24" s="48"/>
      <c r="G24" s="49"/>
    </row>
    <row r="25" spans="1:7" ht="12.75">
      <c r="A25" s="58" t="s">
        <v>3</v>
      </c>
      <c r="B25" s="50" t="s">
        <v>1</v>
      </c>
      <c r="C25" s="48"/>
      <c r="D25" s="48"/>
      <c r="E25" s="48"/>
      <c r="F25" s="49"/>
      <c r="G25" s="51" t="s">
        <v>2</v>
      </c>
    </row>
    <row r="26" spans="1:7" ht="25.5">
      <c r="A26" s="59"/>
      <c r="B26" s="19" t="s">
        <v>4</v>
      </c>
      <c r="C26" s="19" t="s">
        <v>5</v>
      </c>
      <c r="D26" s="19" t="s">
        <v>6</v>
      </c>
      <c r="E26" s="19" t="s">
        <v>7</v>
      </c>
      <c r="F26" s="19" t="s">
        <v>8</v>
      </c>
      <c r="G26" s="52"/>
    </row>
    <row r="27" spans="1:7" ht="12.75">
      <c r="A27" s="60"/>
      <c r="B27" s="20">
        <v>1</v>
      </c>
      <c r="C27" s="20">
        <v>2</v>
      </c>
      <c r="D27" s="20" t="s">
        <v>9</v>
      </c>
      <c r="E27" s="20">
        <v>4</v>
      </c>
      <c r="F27" s="20">
        <v>5</v>
      </c>
      <c r="G27" s="20" t="s">
        <v>10</v>
      </c>
    </row>
    <row r="28" spans="1:7" ht="12.75">
      <c r="A28" s="28" t="s">
        <v>105</v>
      </c>
      <c r="B28" s="24">
        <v>0</v>
      </c>
      <c r="C28" s="24">
        <v>0</v>
      </c>
      <c r="D28" s="24">
        <f>B28+C28</f>
        <v>0</v>
      </c>
      <c r="E28" s="24">
        <v>0</v>
      </c>
      <c r="F28" s="24">
        <v>0</v>
      </c>
      <c r="G28" s="24">
        <f>D28-E28</f>
        <v>0</v>
      </c>
    </row>
    <row r="29" spans="1:7" ht="12.75">
      <c r="A29" s="28" t="s">
        <v>106</v>
      </c>
      <c r="B29" s="24">
        <v>0</v>
      </c>
      <c r="C29" s="24">
        <v>0</v>
      </c>
      <c r="D29" s="24">
        <f t="shared" ref="D29:D31" si="17">B29+C29</f>
        <v>0</v>
      </c>
      <c r="E29" s="24">
        <v>0</v>
      </c>
      <c r="F29" s="24">
        <v>0</v>
      </c>
      <c r="G29" s="24">
        <f t="shared" ref="G29:G31" si="18">D29-E29</f>
        <v>0</v>
      </c>
    </row>
    <row r="30" spans="1:7" ht="12.75">
      <c r="A30" s="28" t="s">
        <v>107</v>
      </c>
      <c r="B30" s="24">
        <v>0</v>
      </c>
      <c r="C30" s="24">
        <v>0</v>
      </c>
      <c r="D30" s="24">
        <f t="shared" si="17"/>
        <v>0</v>
      </c>
      <c r="E30" s="24">
        <v>0</v>
      </c>
      <c r="F30" s="24">
        <v>0</v>
      </c>
      <c r="G30" s="24">
        <f t="shared" si="18"/>
        <v>0</v>
      </c>
    </row>
    <row r="31" spans="1:7" ht="12.75">
      <c r="A31" s="28" t="s">
        <v>108</v>
      </c>
      <c r="B31" s="24">
        <v>0</v>
      </c>
      <c r="C31" s="24">
        <v>0</v>
      </c>
      <c r="D31" s="24">
        <f t="shared" si="17"/>
        <v>0</v>
      </c>
      <c r="E31" s="24">
        <v>0</v>
      </c>
      <c r="F31" s="24">
        <v>0</v>
      </c>
      <c r="G31" s="24">
        <f t="shared" si="18"/>
        <v>0</v>
      </c>
    </row>
    <row r="32" spans="1:7" ht="12.75">
      <c r="A32" s="25" t="s">
        <v>83</v>
      </c>
      <c r="B32" s="26">
        <f t="shared" ref="B32:G32" si="19">SUM(B28:B31)</f>
        <v>0</v>
      </c>
      <c r="C32" s="26">
        <f t="shared" si="19"/>
        <v>0</v>
      </c>
      <c r="D32" s="26">
        <f t="shared" si="19"/>
        <v>0</v>
      </c>
      <c r="E32" s="26">
        <f t="shared" si="19"/>
        <v>0</v>
      </c>
      <c r="F32" s="26">
        <f t="shared" si="19"/>
        <v>0</v>
      </c>
      <c r="G32" s="26">
        <f t="shared" si="19"/>
        <v>0</v>
      </c>
    </row>
    <row r="33" spans="1:7" ht="12.75">
      <c r="A33" s="27"/>
      <c r="B33" s="27"/>
      <c r="C33" s="27"/>
      <c r="D33" s="27"/>
      <c r="E33" s="27"/>
      <c r="F33" s="27"/>
      <c r="G33" s="27"/>
    </row>
    <row r="34" spans="1:7" ht="12.75">
      <c r="A34" s="27"/>
      <c r="B34" s="27"/>
      <c r="C34" s="27"/>
      <c r="D34" s="27"/>
      <c r="E34" s="27"/>
      <c r="F34" s="27"/>
      <c r="G34" s="27"/>
    </row>
    <row r="35" spans="1:7" ht="50.25" customHeight="1">
      <c r="A35" s="50" t="s">
        <v>109</v>
      </c>
      <c r="B35" s="48"/>
      <c r="C35" s="48"/>
      <c r="D35" s="48"/>
      <c r="E35" s="48"/>
      <c r="F35" s="48"/>
      <c r="G35" s="49"/>
    </row>
    <row r="36" spans="1:7" ht="12.75">
      <c r="A36" s="58" t="s">
        <v>3</v>
      </c>
      <c r="B36" s="50" t="s">
        <v>1</v>
      </c>
      <c r="C36" s="48"/>
      <c r="D36" s="48"/>
      <c r="E36" s="48"/>
      <c r="F36" s="49"/>
      <c r="G36" s="51" t="s">
        <v>2</v>
      </c>
    </row>
    <row r="37" spans="1:7" ht="25.5">
      <c r="A37" s="59"/>
      <c r="B37" s="19" t="s">
        <v>4</v>
      </c>
      <c r="C37" s="19" t="s">
        <v>5</v>
      </c>
      <c r="D37" s="19" t="s">
        <v>6</v>
      </c>
      <c r="E37" s="19" t="s">
        <v>7</v>
      </c>
      <c r="F37" s="19" t="s">
        <v>8</v>
      </c>
      <c r="G37" s="52"/>
    </row>
    <row r="38" spans="1:7" ht="12.75">
      <c r="A38" s="60"/>
      <c r="B38" s="20">
        <v>1</v>
      </c>
      <c r="C38" s="20">
        <v>2</v>
      </c>
      <c r="D38" s="20" t="s">
        <v>9</v>
      </c>
      <c r="E38" s="20">
        <v>4</v>
      </c>
      <c r="F38" s="20">
        <v>5</v>
      </c>
      <c r="G38" s="20" t="s">
        <v>10</v>
      </c>
    </row>
    <row r="39" spans="1:7" ht="12.75">
      <c r="A39" s="29" t="s">
        <v>110</v>
      </c>
      <c r="B39" s="24">
        <v>23894415.82</v>
      </c>
      <c r="C39" s="24">
        <v>0</v>
      </c>
      <c r="D39" s="24">
        <f t="shared" ref="D39:D45" si="20">B39+C39</f>
        <v>23894415.82</v>
      </c>
      <c r="E39" s="24">
        <v>10651879.93</v>
      </c>
      <c r="F39" s="24">
        <v>10651879.93</v>
      </c>
      <c r="G39" s="24">
        <f t="shared" ref="G39:G45" si="21">D39-E39</f>
        <v>13242535.890000001</v>
      </c>
    </row>
    <row r="40" spans="1:7" ht="12.75">
      <c r="A40" s="29" t="s">
        <v>111</v>
      </c>
      <c r="B40" s="24">
        <v>0</v>
      </c>
      <c r="C40" s="24">
        <v>0</v>
      </c>
      <c r="D40" s="24">
        <f t="shared" si="20"/>
        <v>0</v>
      </c>
      <c r="E40" s="24">
        <v>0</v>
      </c>
      <c r="F40" s="24">
        <v>0</v>
      </c>
      <c r="G40" s="24">
        <f t="shared" si="21"/>
        <v>0</v>
      </c>
    </row>
    <row r="41" spans="1:7" ht="25.5">
      <c r="A41" s="29" t="s">
        <v>112</v>
      </c>
      <c r="B41" s="24">
        <v>0</v>
      </c>
      <c r="C41" s="24">
        <v>0</v>
      </c>
      <c r="D41" s="24">
        <f t="shared" si="20"/>
        <v>0</v>
      </c>
      <c r="E41" s="24">
        <v>0</v>
      </c>
      <c r="F41" s="24">
        <v>0</v>
      </c>
      <c r="G41" s="24">
        <f t="shared" si="21"/>
        <v>0</v>
      </c>
    </row>
    <row r="42" spans="1:7" ht="25.5">
      <c r="A42" s="29" t="s">
        <v>113</v>
      </c>
      <c r="B42" s="24">
        <v>0</v>
      </c>
      <c r="C42" s="24">
        <v>0</v>
      </c>
      <c r="D42" s="24">
        <f t="shared" si="20"/>
        <v>0</v>
      </c>
      <c r="E42" s="24">
        <v>0</v>
      </c>
      <c r="F42" s="24">
        <v>0</v>
      </c>
      <c r="G42" s="24">
        <f t="shared" si="21"/>
        <v>0</v>
      </c>
    </row>
    <row r="43" spans="1:7" ht="11.25" customHeight="1">
      <c r="A43" s="29" t="s">
        <v>114</v>
      </c>
      <c r="B43" s="24">
        <v>0</v>
      </c>
      <c r="C43" s="24">
        <v>0</v>
      </c>
      <c r="D43" s="24">
        <f t="shared" si="20"/>
        <v>0</v>
      </c>
      <c r="E43" s="24">
        <v>0</v>
      </c>
      <c r="F43" s="24">
        <v>0</v>
      </c>
      <c r="G43" s="24">
        <f t="shared" si="21"/>
        <v>0</v>
      </c>
    </row>
    <row r="44" spans="1:7" ht="25.5">
      <c r="A44" s="29" t="s">
        <v>115</v>
      </c>
      <c r="B44" s="24">
        <v>0</v>
      </c>
      <c r="C44" s="24">
        <v>0</v>
      </c>
      <c r="D44" s="24">
        <f t="shared" si="20"/>
        <v>0</v>
      </c>
      <c r="E44" s="24">
        <v>0</v>
      </c>
      <c r="F44" s="24">
        <v>0</v>
      </c>
      <c r="G44" s="24">
        <f t="shared" si="21"/>
        <v>0</v>
      </c>
    </row>
    <row r="45" spans="1:7" ht="12.75">
      <c r="A45" s="29" t="s">
        <v>116</v>
      </c>
      <c r="B45" s="24">
        <v>0</v>
      </c>
      <c r="C45" s="24">
        <v>0</v>
      </c>
      <c r="D45" s="24">
        <f t="shared" si="20"/>
        <v>0</v>
      </c>
      <c r="E45" s="24">
        <v>0</v>
      </c>
      <c r="F45" s="24">
        <v>0</v>
      </c>
      <c r="G45" s="24">
        <f t="shared" si="21"/>
        <v>0</v>
      </c>
    </row>
    <row r="46" spans="1:7" ht="12.75">
      <c r="A46" s="25" t="s">
        <v>83</v>
      </c>
      <c r="B46" s="26">
        <f t="shared" ref="B46:G46" si="22">SUM(B39:B45)</f>
        <v>23894415.82</v>
      </c>
      <c r="C46" s="26">
        <f t="shared" si="22"/>
        <v>0</v>
      </c>
      <c r="D46" s="26">
        <f t="shared" si="22"/>
        <v>23894415.82</v>
      </c>
      <c r="E46" s="26">
        <f t="shared" si="22"/>
        <v>10651879.93</v>
      </c>
      <c r="F46" s="26">
        <f t="shared" si="22"/>
        <v>10651879.93</v>
      </c>
      <c r="G46" s="26">
        <f t="shared" si="22"/>
        <v>13242535.890000001</v>
      </c>
    </row>
    <row r="47" spans="1:7" ht="12.75">
      <c r="A47" s="27"/>
      <c r="B47" s="27"/>
      <c r="C47" s="27"/>
      <c r="D47" s="27"/>
      <c r="E47" s="27"/>
      <c r="F47" s="27"/>
      <c r="G47" s="27"/>
    </row>
    <row r="48" spans="1:7" ht="12.75">
      <c r="A48" s="27" t="s">
        <v>84</v>
      </c>
      <c r="B48" s="27"/>
      <c r="C48" s="27"/>
      <c r="D48" s="27"/>
      <c r="E48" s="27"/>
      <c r="F48" s="27"/>
      <c r="G48" s="27"/>
    </row>
    <row r="49" spans="1:7" ht="12.75">
      <c r="A49" s="27"/>
      <c r="B49" s="27"/>
      <c r="C49" s="27"/>
      <c r="D49" s="27"/>
      <c r="E49" s="27"/>
      <c r="F49" s="27"/>
      <c r="G49" s="27"/>
    </row>
    <row r="50" spans="1:7" ht="12.75">
      <c r="A50" s="27"/>
      <c r="B50" s="27"/>
      <c r="C50" s="27"/>
      <c r="D50" s="27"/>
      <c r="E50" s="27"/>
      <c r="F50" s="27"/>
      <c r="G50" s="27"/>
    </row>
    <row r="51" spans="1:7" ht="12.75">
      <c r="A51" s="27"/>
      <c r="B51" s="27"/>
      <c r="C51" s="27"/>
      <c r="D51" s="27"/>
      <c r="E51" s="27"/>
      <c r="F51" s="27"/>
      <c r="G51" s="27"/>
    </row>
    <row r="52" spans="1:7" ht="12.75">
      <c r="A52" s="27"/>
      <c r="B52" s="27"/>
      <c r="C52" s="27"/>
      <c r="D52" s="27"/>
      <c r="E52" s="27"/>
      <c r="F52" s="27"/>
      <c r="G52" s="27"/>
    </row>
    <row r="53" spans="1:7" ht="12.75">
      <c r="A53" s="30"/>
      <c r="B53" s="31"/>
      <c r="C53" s="31"/>
      <c r="D53" s="30"/>
      <c r="E53" s="27"/>
      <c r="F53" s="27"/>
      <c r="G53" s="27"/>
    </row>
    <row r="54" spans="1:7" ht="12.75">
      <c r="A54" s="30"/>
      <c r="B54" s="31"/>
      <c r="C54" s="31"/>
      <c r="D54" s="30"/>
      <c r="E54" s="27"/>
      <c r="F54" s="27"/>
      <c r="G54" s="27"/>
    </row>
    <row r="55" spans="1:7" ht="12.75">
      <c r="A55" s="30"/>
      <c r="B55" s="31"/>
      <c r="C55" s="31"/>
      <c r="D55" s="30"/>
      <c r="E55" s="27"/>
      <c r="F55" s="27"/>
      <c r="G55" s="27"/>
    </row>
    <row r="56" spans="1:7" ht="12.75">
      <c r="A56" s="27"/>
      <c r="B56" s="27"/>
      <c r="C56" s="27"/>
      <c r="D56" s="27"/>
      <c r="E56" s="27"/>
      <c r="F56" s="27"/>
      <c r="G56" s="27"/>
    </row>
  </sheetData>
  <sheetProtection formatCells="0" formatColumns="0" formatRows="0" insertRows="0" deleteRows="0" autoFilter="0"/>
  <mergeCells count="12">
    <mergeCell ref="B36:F36"/>
    <mergeCell ref="G36:G37"/>
    <mergeCell ref="B25:F25"/>
    <mergeCell ref="G25:G26"/>
    <mergeCell ref="A35:G35"/>
    <mergeCell ref="A25:A27"/>
    <mergeCell ref="A36:A38"/>
    <mergeCell ref="B2:F2"/>
    <mergeCell ref="G2:G3"/>
    <mergeCell ref="A1:G1"/>
    <mergeCell ref="A24:G24"/>
    <mergeCell ref="A2:A4"/>
  </mergeCells>
  <printOptions horizontalCentered="1"/>
  <pageMargins left="0.70866141732283472" right="0.70866141732283472" top="0.74803149606299213" bottom="0.74803149606299213" header="0.31496062992125984" footer="0.31496062992125984"/>
  <pageSetup paperSize="141" scale="5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1"/>
  <sheetViews>
    <sheetView showGridLines="0" tabSelected="1" zoomScaleNormal="100" workbookViewId="0">
      <selection activeCell="A9" sqref="A9"/>
    </sheetView>
  </sheetViews>
  <sheetFormatPr defaultColWidth="12" defaultRowHeight="11.25"/>
  <cols>
    <col min="1" max="1" width="72" style="1" customWidth="1"/>
    <col min="2" max="2" width="15.83203125" style="1" customWidth="1"/>
    <col min="3" max="4" width="18.33203125" style="1" customWidth="1"/>
    <col min="5" max="5" width="14.33203125" style="1" customWidth="1"/>
    <col min="6" max="6" width="15" style="1" customWidth="1"/>
    <col min="7" max="7" width="14.5" style="1" customWidth="1"/>
    <col min="8" max="16384" width="12" style="1"/>
  </cols>
  <sheetData>
    <row r="1" spans="1:7" ht="50.1" customHeight="1">
      <c r="A1" s="53" t="s">
        <v>117</v>
      </c>
      <c r="B1" s="54"/>
      <c r="C1" s="54"/>
      <c r="D1" s="54"/>
      <c r="E1" s="54"/>
      <c r="F1" s="54"/>
      <c r="G1" s="55"/>
    </row>
    <row r="2" spans="1:7">
      <c r="A2" s="43"/>
      <c r="B2" s="53" t="s">
        <v>1</v>
      </c>
      <c r="C2" s="54"/>
      <c r="D2" s="54"/>
      <c r="E2" s="54"/>
      <c r="F2" s="55"/>
      <c r="G2" s="56" t="s">
        <v>2</v>
      </c>
    </row>
    <row r="3" spans="1:7" ht="24.95" customHeight="1">
      <c r="A3" s="17" t="s">
        <v>3</v>
      </c>
      <c r="B3" s="2" t="s">
        <v>4</v>
      </c>
      <c r="C3" s="2" t="s">
        <v>5</v>
      </c>
      <c r="D3" s="2" t="s">
        <v>6</v>
      </c>
      <c r="E3" s="2" t="s">
        <v>7</v>
      </c>
      <c r="F3" s="2" t="s">
        <v>8</v>
      </c>
      <c r="G3" s="57"/>
    </row>
    <row r="4" spans="1:7">
      <c r="A4" s="44"/>
      <c r="B4" s="3">
        <v>1</v>
      </c>
      <c r="C4" s="3">
        <v>2</v>
      </c>
      <c r="D4" s="3" t="s">
        <v>9</v>
      </c>
      <c r="E4" s="3">
        <v>4</v>
      </c>
      <c r="F4" s="3">
        <v>5</v>
      </c>
      <c r="G4" s="3" t="s">
        <v>10</v>
      </c>
    </row>
    <row r="5" spans="1:7">
      <c r="A5" s="45"/>
      <c r="B5" s="46"/>
      <c r="C5" s="46"/>
      <c r="D5" s="46"/>
      <c r="E5" s="46"/>
      <c r="F5" s="46"/>
      <c r="G5" s="46"/>
    </row>
    <row r="6" spans="1:7">
      <c r="A6" s="6" t="s">
        <v>118</v>
      </c>
      <c r="B6" s="11">
        <f t="shared" ref="B6:G6" si="0">SUM(B7:B14)</f>
        <v>8154750.4399999995</v>
      </c>
      <c r="C6" s="11">
        <f t="shared" si="0"/>
        <v>-356383.31</v>
      </c>
      <c r="D6" s="11">
        <f t="shared" si="0"/>
        <v>7798367.1299999999</v>
      </c>
      <c r="E6" s="11">
        <f t="shared" si="0"/>
        <v>4003358.59</v>
      </c>
      <c r="F6" s="11">
        <f t="shared" si="0"/>
        <v>4003358.59</v>
      </c>
      <c r="G6" s="11">
        <f t="shared" si="0"/>
        <v>3795008.54</v>
      </c>
    </row>
    <row r="7" spans="1:7">
      <c r="A7" s="16" t="s">
        <v>119</v>
      </c>
      <c r="B7" s="4">
        <v>0</v>
      </c>
      <c r="C7" s="4">
        <v>0</v>
      </c>
      <c r="D7" s="4">
        <f>B7+C7</f>
        <v>0</v>
      </c>
      <c r="E7" s="4">
        <v>0</v>
      </c>
      <c r="F7" s="4">
        <v>0</v>
      </c>
      <c r="G7" s="4">
        <f>D7-E7</f>
        <v>0</v>
      </c>
    </row>
    <row r="8" spans="1:7">
      <c r="A8" s="16" t="s">
        <v>120</v>
      </c>
      <c r="B8" s="4">
        <v>0</v>
      </c>
      <c r="C8" s="4">
        <v>0</v>
      </c>
      <c r="D8" s="4">
        <f t="shared" ref="D8:D14" si="1">B8+C8</f>
        <v>0</v>
      </c>
      <c r="E8" s="4">
        <v>0</v>
      </c>
      <c r="F8" s="4">
        <v>0</v>
      </c>
      <c r="G8" s="4">
        <f t="shared" ref="G8:G14" si="2">D8-E8</f>
        <v>0</v>
      </c>
    </row>
    <row r="9" spans="1:7">
      <c r="A9" s="16" t="s">
        <v>121</v>
      </c>
      <c r="B9" s="4">
        <v>7080019.5099999998</v>
      </c>
      <c r="C9" s="4">
        <v>-372846.18</v>
      </c>
      <c r="D9" s="4">
        <f t="shared" si="1"/>
        <v>6707173.3300000001</v>
      </c>
      <c r="E9" s="4">
        <v>3489048.04</v>
      </c>
      <c r="F9" s="4">
        <v>3489048.04</v>
      </c>
      <c r="G9" s="4">
        <f t="shared" si="2"/>
        <v>3218125.29</v>
      </c>
    </row>
    <row r="10" spans="1:7">
      <c r="A10" s="16" t="s">
        <v>122</v>
      </c>
      <c r="B10" s="4">
        <v>0</v>
      </c>
      <c r="C10" s="4">
        <v>0</v>
      </c>
      <c r="D10" s="4">
        <f t="shared" si="1"/>
        <v>0</v>
      </c>
      <c r="E10" s="4">
        <v>0</v>
      </c>
      <c r="F10" s="4">
        <v>0</v>
      </c>
      <c r="G10" s="4">
        <f t="shared" si="2"/>
        <v>0</v>
      </c>
    </row>
    <row r="11" spans="1:7">
      <c r="A11" s="16" t="s">
        <v>123</v>
      </c>
      <c r="B11" s="4">
        <v>1074730.93</v>
      </c>
      <c r="C11" s="4">
        <v>16462.87</v>
      </c>
      <c r="D11" s="4">
        <f t="shared" si="1"/>
        <v>1091193.8</v>
      </c>
      <c r="E11" s="4">
        <v>514310.55</v>
      </c>
      <c r="F11" s="4">
        <v>514310.55</v>
      </c>
      <c r="G11" s="4">
        <f t="shared" si="2"/>
        <v>576883.25</v>
      </c>
    </row>
    <row r="12" spans="1:7">
      <c r="A12" s="16" t="s">
        <v>124</v>
      </c>
      <c r="B12" s="4">
        <v>0</v>
      </c>
      <c r="C12" s="4">
        <v>0</v>
      </c>
      <c r="D12" s="4">
        <f t="shared" si="1"/>
        <v>0</v>
      </c>
      <c r="E12" s="4">
        <v>0</v>
      </c>
      <c r="F12" s="4">
        <v>0</v>
      </c>
      <c r="G12" s="4">
        <f t="shared" si="2"/>
        <v>0</v>
      </c>
    </row>
    <row r="13" spans="1:7">
      <c r="A13" s="16" t="s">
        <v>125</v>
      </c>
      <c r="B13" s="4">
        <v>0</v>
      </c>
      <c r="C13" s="4">
        <v>0</v>
      </c>
      <c r="D13" s="4">
        <f t="shared" si="1"/>
        <v>0</v>
      </c>
      <c r="E13" s="4">
        <v>0</v>
      </c>
      <c r="F13" s="4">
        <v>0</v>
      </c>
      <c r="G13" s="4">
        <f t="shared" si="2"/>
        <v>0</v>
      </c>
    </row>
    <row r="14" spans="1:7">
      <c r="A14" s="16" t="s">
        <v>38</v>
      </c>
      <c r="B14" s="4">
        <v>0</v>
      </c>
      <c r="C14" s="4">
        <v>0</v>
      </c>
      <c r="D14" s="4">
        <f t="shared" si="1"/>
        <v>0</v>
      </c>
      <c r="E14" s="4">
        <v>0</v>
      </c>
      <c r="F14" s="4">
        <v>0</v>
      </c>
      <c r="G14" s="4">
        <f t="shared" si="2"/>
        <v>0</v>
      </c>
    </row>
    <row r="15" spans="1:7">
      <c r="A15" s="16"/>
      <c r="B15" s="4"/>
      <c r="C15" s="4"/>
      <c r="D15" s="4"/>
      <c r="E15" s="4"/>
      <c r="F15" s="4"/>
      <c r="G15" s="4"/>
    </row>
    <row r="16" spans="1:7">
      <c r="A16" s="6" t="s">
        <v>126</v>
      </c>
      <c r="B16" s="11">
        <f t="shared" ref="B16:G16" si="3">SUM(B17:B23)</f>
        <v>15739665.379999999</v>
      </c>
      <c r="C16" s="11">
        <f t="shared" si="3"/>
        <v>356383.31</v>
      </c>
      <c r="D16" s="11">
        <f t="shared" si="3"/>
        <v>16096048.689999999</v>
      </c>
      <c r="E16" s="11">
        <f t="shared" si="3"/>
        <v>6648521.3399999999</v>
      </c>
      <c r="F16" s="11">
        <f t="shared" si="3"/>
        <v>6648521.3399999999</v>
      </c>
      <c r="G16" s="11">
        <f t="shared" si="3"/>
        <v>9447527.3499999996</v>
      </c>
    </row>
    <row r="17" spans="1:7">
      <c r="A17" s="16" t="s">
        <v>127</v>
      </c>
      <c r="B17" s="4">
        <v>0</v>
      </c>
      <c r="C17" s="4">
        <v>0</v>
      </c>
      <c r="D17" s="4">
        <f>B17+C17</f>
        <v>0</v>
      </c>
      <c r="E17" s="4">
        <v>0</v>
      </c>
      <c r="F17" s="4">
        <v>0</v>
      </c>
      <c r="G17" s="4">
        <f t="shared" ref="G17:G23" si="4">D17-E17</f>
        <v>0</v>
      </c>
    </row>
    <row r="18" spans="1:7">
      <c r="A18" s="16" t="s">
        <v>128</v>
      </c>
      <c r="B18" s="4">
        <v>2499422.7000000002</v>
      </c>
      <c r="C18" s="4">
        <v>0</v>
      </c>
      <c r="D18" s="4">
        <f t="shared" ref="D18:D23" si="5">B18+C18</f>
        <v>2499422.7000000002</v>
      </c>
      <c r="E18" s="4">
        <v>433073.4</v>
      </c>
      <c r="F18" s="4">
        <v>433073.4</v>
      </c>
      <c r="G18" s="4">
        <f t="shared" si="4"/>
        <v>2066349.3000000003</v>
      </c>
    </row>
    <row r="19" spans="1:7">
      <c r="A19" s="16" t="s">
        <v>129</v>
      </c>
      <c r="B19" s="4">
        <v>2049204.65</v>
      </c>
      <c r="C19" s="4">
        <v>107529.71</v>
      </c>
      <c r="D19" s="4">
        <f t="shared" si="5"/>
        <v>2156734.36</v>
      </c>
      <c r="E19" s="4">
        <v>1176926.1599999999</v>
      </c>
      <c r="F19" s="4">
        <v>1176926.1599999999</v>
      </c>
      <c r="G19" s="4">
        <f t="shared" si="4"/>
        <v>979808.2</v>
      </c>
    </row>
    <row r="20" spans="1:7">
      <c r="A20" s="16" t="s">
        <v>130</v>
      </c>
      <c r="B20" s="4">
        <v>0</v>
      </c>
      <c r="C20" s="4">
        <v>0</v>
      </c>
      <c r="D20" s="4">
        <f t="shared" si="5"/>
        <v>0</v>
      </c>
      <c r="E20" s="4">
        <v>0</v>
      </c>
      <c r="F20" s="4">
        <v>0</v>
      </c>
      <c r="G20" s="4">
        <f t="shared" si="4"/>
        <v>0</v>
      </c>
    </row>
    <row r="21" spans="1:7">
      <c r="A21" s="16" t="s">
        <v>131</v>
      </c>
      <c r="B21" s="4">
        <v>3792494.18</v>
      </c>
      <c r="C21" s="4">
        <v>12361.44</v>
      </c>
      <c r="D21" s="4">
        <f t="shared" si="5"/>
        <v>3804855.62</v>
      </c>
      <c r="E21" s="4">
        <v>1939067.44</v>
      </c>
      <c r="F21" s="4">
        <v>1939067.44</v>
      </c>
      <c r="G21" s="4">
        <f t="shared" si="4"/>
        <v>1865788.1800000002</v>
      </c>
    </row>
    <row r="22" spans="1:7">
      <c r="A22" s="16" t="s">
        <v>132</v>
      </c>
      <c r="B22" s="4">
        <v>7398543.8499999996</v>
      </c>
      <c r="C22" s="4">
        <v>236492.16</v>
      </c>
      <c r="D22" s="4">
        <f t="shared" si="5"/>
        <v>7635036.0099999998</v>
      </c>
      <c r="E22" s="4">
        <v>3099454.34</v>
      </c>
      <c r="F22" s="4">
        <v>3099454.34</v>
      </c>
      <c r="G22" s="4">
        <f t="shared" si="4"/>
        <v>4535581.67</v>
      </c>
    </row>
    <row r="23" spans="1:7">
      <c r="A23" s="16" t="s">
        <v>133</v>
      </c>
      <c r="B23" s="4">
        <v>0</v>
      </c>
      <c r="C23" s="4">
        <v>0</v>
      </c>
      <c r="D23" s="4">
        <f t="shared" si="5"/>
        <v>0</v>
      </c>
      <c r="E23" s="4">
        <v>0</v>
      </c>
      <c r="F23" s="4">
        <v>0</v>
      </c>
      <c r="G23" s="4">
        <f t="shared" si="4"/>
        <v>0</v>
      </c>
    </row>
    <row r="24" spans="1:7">
      <c r="A24" s="16"/>
      <c r="B24" s="4"/>
      <c r="C24" s="4"/>
      <c r="D24" s="4"/>
      <c r="E24" s="4"/>
      <c r="F24" s="4"/>
      <c r="G24" s="4"/>
    </row>
    <row r="25" spans="1:7">
      <c r="A25" s="6" t="s">
        <v>134</v>
      </c>
      <c r="B25" s="11">
        <f t="shared" ref="B25:G25" si="6">SUM(B26:B34)</f>
        <v>0</v>
      </c>
      <c r="C25" s="11">
        <f t="shared" si="6"/>
        <v>0</v>
      </c>
      <c r="D25" s="11">
        <f t="shared" si="6"/>
        <v>0</v>
      </c>
      <c r="E25" s="11">
        <f t="shared" si="6"/>
        <v>0</v>
      </c>
      <c r="F25" s="11">
        <f t="shared" si="6"/>
        <v>0</v>
      </c>
      <c r="G25" s="11">
        <f t="shared" si="6"/>
        <v>0</v>
      </c>
    </row>
    <row r="26" spans="1:7">
      <c r="A26" s="16" t="s">
        <v>135</v>
      </c>
      <c r="B26" s="4">
        <v>0</v>
      </c>
      <c r="C26" s="4">
        <v>0</v>
      </c>
      <c r="D26" s="4">
        <f>B26+C26</f>
        <v>0</v>
      </c>
      <c r="E26" s="4">
        <v>0</v>
      </c>
      <c r="F26" s="4">
        <v>0</v>
      </c>
      <c r="G26" s="4">
        <f t="shared" ref="G26:G34" si="7">D26-E26</f>
        <v>0</v>
      </c>
    </row>
    <row r="27" spans="1:7">
      <c r="A27" s="16" t="s">
        <v>136</v>
      </c>
      <c r="B27" s="4">
        <v>0</v>
      </c>
      <c r="C27" s="4">
        <v>0</v>
      </c>
      <c r="D27" s="4">
        <f t="shared" ref="D27:D34" si="8">B27+C27</f>
        <v>0</v>
      </c>
      <c r="E27" s="4">
        <v>0</v>
      </c>
      <c r="F27" s="4">
        <v>0</v>
      </c>
      <c r="G27" s="4">
        <f t="shared" si="7"/>
        <v>0</v>
      </c>
    </row>
    <row r="28" spans="1:7">
      <c r="A28" s="16" t="s">
        <v>137</v>
      </c>
      <c r="B28" s="4">
        <v>0</v>
      </c>
      <c r="C28" s="4">
        <v>0</v>
      </c>
      <c r="D28" s="4">
        <f t="shared" si="8"/>
        <v>0</v>
      </c>
      <c r="E28" s="4">
        <v>0</v>
      </c>
      <c r="F28" s="4">
        <v>0</v>
      </c>
      <c r="G28" s="4">
        <f t="shared" si="7"/>
        <v>0</v>
      </c>
    </row>
    <row r="29" spans="1:7">
      <c r="A29" s="16" t="s">
        <v>138</v>
      </c>
      <c r="B29" s="4">
        <v>0</v>
      </c>
      <c r="C29" s="4">
        <v>0</v>
      </c>
      <c r="D29" s="4">
        <f t="shared" si="8"/>
        <v>0</v>
      </c>
      <c r="E29" s="4">
        <v>0</v>
      </c>
      <c r="F29" s="4">
        <v>0</v>
      </c>
      <c r="G29" s="4">
        <f t="shared" si="7"/>
        <v>0</v>
      </c>
    </row>
    <row r="30" spans="1:7">
      <c r="A30" s="16" t="s">
        <v>139</v>
      </c>
      <c r="B30" s="4">
        <v>0</v>
      </c>
      <c r="C30" s="4">
        <v>0</v>
      </c>
      <c r="D30" s="4">
        <f t="shared" si="8"/>
        <v>0</v>
      </c>
      <c r="E30" s="4">
        <v>0</v>
      </c>
      <c r="F30" s="4">
        <v>0</v>
      </c>
      <c r="G30" s="4">
        <f t="shared" si="7"/>
        <v>0</v>
      </c>
    </row>
    <row r="31" spans="1:7">
      <c r="A31" s="16" t="s">
        <v>140</v>
      </c>
      <c r="B31" s="4">
        <v>0</v>
      </c>
      <c r="C31" s="4">
        <v>0</v>
      </c>
      <c r="D31" s="4">
        <f t="shared" si="8"/>
        <v>0</v>
      </c>
      <c r="E31" s="4">
        <v>0</v>
      </c>
      <c r="F31" s="4">
        <v>0</v>
      </c>
      <c r="G31" s="4">
        <f t="shared" si="7"/>
        <v>0</v>
      </c>
    </row>
    <row r="32" spans="1:7">
      <c r="A32" s="16" t="s">
        <v>141</v>
      </c>
      <c r="B32" s="4">
        <v>0</v>
      </c>
      <c r="C32" s="4">
        <v>0</v>
      </c>
      <c r="D32" s="4">
        <f t="shared" si="8"/>
        <v>0</v>
      </c>
      <c r="E32" s="4">
        <v>0</v>
      </c>
      <c r="F32" s="4">
        <v>0</v>
      </c>
      <c r="G32" s="4">
        <f t="shared" si="7"/>
        <v>0</v>
      </c>
    </row>
    <row r="33" spans="1:7">
      <c r="A33" s="16" t="s">
        <v>142</v>
      </c>
      <c r="B33" s="4">
        <v>0</v>
      </c>
      <c r="C33" s="4">
        <v>0</v>
      </c>
      <c r="D33" s="4">
        <f t="shared" si="8"/>
        <v>0</v>
      </c>
      <c r="E33" s="4">
        <v>0</v>
      </c>
      <c r="F33" s="4">
        <v>0</v>
      </c>
      <c r="G33" s="4">
        <f t="shared" si="7"/>
        <v>0</v>
      </c>
    </row>
    <row r="34" spans="1:7">
      <c r="A34" s="16" t="s">
        <v>143</v>
      </c>
      <c r="B34" s="4">
        <v>0</v>
      </c>
      <c r="C34" s="4">
        <v>0</v>
      </c>
      <c r="D34" s="4">
        <f t="shared" si="8"/>
        <v>0</v>
      </c>
      <c r="E34" s="4">
        <v>0</v>
      </c>
      <c r="F34" s="4">
        <v>0</v>
      </c>
      <c r="G34" s="4">
        <f t="shared" si="7"/>
        <v>0</v>
      </c>
    </row>
    <row r="35" spans="1:7">
      <c r="A35" s="16"/>
      <c r="B35" s="4"/>
      <c r="C35" s="4"/>
      <c r="D35" s="4"/>
      <c r="E35" s="4"/>
      <c r="F35" s="4"/>
      <c r="G35" s="4"/>
    </row>
    <row r="36" spans="1:7">
      <c r="A36" s="6" t="s">
        <v>144</v>
      </c>
      <c r="B36" s="11">
        <f t="shared" ref="B36:G36" si="9">SUM(B37:B40)</f>
        <v>0</v>
      </c>
      <c r="C36" s="11">
        <f t="shared" si="9"/>
        <v>0</v>
      </c>
      <c r="D36" s="11">
        <f t="shared" si="9"/>
        <v>0</v>
      </c>
      <c r="E36" s="11">
        <f t="shared" si="9"/>
        <v>0</v>
      </c>
      <c r="F36" s="11">
        <f t="shared" si="9"/>
        <v>0</v>
      </c>
      <c r="G36" s="11">
        <f t="shared" si="9"/>
        <v>0</v>
      </c>
    </row>
    <row r="37" spans="1:7">
      <c r="A37" s="16" t="s">
        <v>145</v>
      </c>
      <c r="B37" s="4">
        <v>0</v>
      </c>
      <c r="C37" s="4">
        <v>0</v>
      </c>
      <c r="D37" s="4">
        <f>B37+C37</f>
        <v>0</v>
      </c>
      <c r="E37" s="4">
        <v>0</v>
      </c>
      <c r="F37" s="4">
        <v>0</v>
      </c>
      <c r="G37" s="4">
        <f t="shared" ref="G37:G40" si="10">D37-E37</f>
        <v>0</v>
      </c>
    </row>
    <row r="38" spans="1:7" ht="11.25" customHeight="1">
      <c r="A38" s="16" t="s">
        <v>146</v>
      </c>
      <c r="B38" s="4">
        <v>0</v>
      </c>
      <c r="C38" s="4">
        <v>0</v>
      </c>
      <c r="D38" s="4">
        <f t="shared" ref="D38:D40" si="11">B38+C38</f>
        <v>0</v>
      </c>
      <c r="E38" s="4">
        <v>0</v>
      </c>
      <c r="F38" s="4">
        <v>0</v>
      </c>
      <c r="G38" s="4">
        <f t="shared" si="10"/>
        <v>0</v>
      </c>
    </row>
    <row r="39" spans="1:7">
      <c r="A39" s="16" t="s">
        <v>147</v>
      </c>
      <c r="B39" s="4">
        <v>0</v>
      </c>
      <c r="C39" s="4">
        <v>0</v>
      </c>
      <c r="D39" s="4">
        <f t="shared" si="11"/>
        <v>0</v>
      </c>
      <c r="E39" s="4">
        <v>0</v>
      </c>
      <c r="F39" s="4">
        <v>0</v>
      </c>
      <c r="G39" s="4">
        <f t="shared" si="10"/>
        <v>0</v>
      </c>
    </row>
    <row r="40" spans="1:7">
      <c r="A40" s="16" t="s">
        <v>148</v>
      </c>
      <c r="B40" s="4">
        <v>0</v>
      </c>
      <c r="C40" s="4">
        <v>0</v>
      </c>
      <c r="D40" s="4">
        <f t="shared" si="11"/>
        <v>0</v>
      </c>
      <c r="E40" s="4">
        <v>0</v>
      </c>
      <c r="F40" s="4">
        <v>0</v>
      </c>
      <c r="G40" s="4">
        <f t="shared" si="10"/>
        <v>0</v>
      </c>
    </row>
    <row r="41" spans="1:7">
      <c r="A41" s="16"/>
      <c r="B41" s="4"/>
      <c r="C41" s="4"/>
      <c r="D41" s="4"/>
      <c r="E41" s="4"/>
      <c r="F41" s="4"/>
      <c r="G41" s="4"/>
    </row>
    <row r="42" spans="1:7">
      <c r="A42" s="9" t="s">
        <v>83</v>
      </c>
      <c r="B42" s="14">
        <f t="shared" ref="B42:G42" si="12">SUM(B36+B25+B16+B6)</f>
        <v>23894415.82</v>
      </c>
      <c r="C42" s="14">
        <f t="shared" si="12"/>
        <v>0</v>
      </c>
      <c r="D42" s="14">
        <f t="shared" si="12"/>
        <v>23894415.82</v>
      </c>
      <c r="E42" s="14">
        <f t="shared" si="12"/>
        <v>10651879.93</v>
      </c>
      <c r="F42" s="14">
        <f t="shared" si="12"/>
        <v>10651879.93</v>
      </c>
      <c r="G42" s="14">
        <f t="shared" si="12"/>
        <v>13242535.890000001</v>
      </c>
    </row>
    <row r="44" spans="1:7">
      <c r="A44" s="1" t="s">
        <v>84</v>
      </c>
    </row>
    <row r="45" spans="1:7" ht="12.75" customHeight="1"/>
    <row r="48" spans="1:7" ht="12.75">
      <c r="A48" s="30"/>
      <c r="B48" s="31"/>
      <c r="C48" s="31"/>
      <c r="D48" s="30"/>
      <c r="E48" s="27"/>
      <c r="F48" s="27"/>
      <c r="G48" s="27"/>
    </row>
    <row r="49" spans="1:7" ht="12.75">
      <c r="A49" s="30"/>
      <c r="B49" s="31"/>
      <c r="C49" s="31"/>
      <c r="D49" s="30"/>
      <c r="E49" s="27"/>
      <c r="F49" s="27"/>
      <c r="G49" s="27"/>
    </row>
    <row r="50" spans="1:7" ht="12.75">
      <c r="A50" s="30"/>
      <c r="B50" s="31"/>
      <c r="C50" s="31"/>
      <c r="D50" s="30"/>
      <c r="E50" s="27"/>
      <c r="F50" s="27"/>
      <c r="G50" s="27"/>
    </row>
    <row r="51" spans="1:7" ht="12.75">
      <c r="A51" s="27"/>
      <c r="B51" s="27"/>
      <c r="C51" s="27"/>
      <c r="D51" s="27"/>
      <c r="E51" s="27"/>
      <c r="F51" s="27"/>
      <c r="G51" s="27"/>
    </row>
  </sheetData>
  <sheetProtection formatCells="0" formatColumns="0" formatRows="0" autoFilter="0"/>
  <mergeCells count="3">
    <mergeCell ref="B2:F2"/>
    <mergeCell ref="G2:G3"/>
    <mergeCell ref="A1:G1"/>
  </mergeCells>
  <printOptions horizontalCentered="1"/>
  <pageMargins left="0.70866141732283472" right="0.70866141732283472" top="0.74803149606299213" bottom="0.74803149606299213" header="0.31496062992125984" footer="0.31496062992125984"/>
  <pageSetup paperSize="141"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file>

<file path=customXml/itemProps2.xml><?xml version="1.0" encoding="utf-8"?>
<ds:datastoreItem xmlns:ds="http://schemas.openxmlformats.org/officeDocument/2006/customXml" ds:itemID="{AB58BE85-A061-4F9D-87E0-3224716198AC}"/>
</file>

<file path=customXml/itemProps3.xml><?xml version="1.0" encoding="utf-8"?>
<ds:datastoreItem xmlns:ds="http://schemas.openxmlformats.org/officeDocument/2006/customXml" ds:itemID="{D6CB9791-5AC5-4EBD-B818-7938A6165A5F}"/>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DIF JUVENTINO ROSAS</cp:lastModifiedBy>
  <cp:revision/>
  <dcterms:created xsi:type="dcterms:W3CDTF">2014-02-10T03:37:14Z</dcterms:created>
  <dcterms:modified xsi:type="dcterms:W3CDTF">2023-08-18T21:35:34Z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