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TA2023\CTA PUBLICA\DIGITAL\"/>
    </mc:Choice>
  </mc:AlternateContent>
  <bookViews>
    <workbookView xWindow="0" yWindow="0" windowWidth="28800" windowHeight="1233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59" l="1"/>
  <c r="C74" i="59"/>
  <c r="C15" i="63" l="1"/>
  <c r="C7" i="63"/>
  <c r="C20" i="63" s="1"/>
  <c r="C121" i="62"/>
  <c r="C92" i="62"/>
  <c r="D90" i="62"/>
  <c r="D89" i="62" s="1"/>
  <c r="D61" i="62"/>
  <c r="C61" i="62"/>
  <c r="D62" i="62"/>
  <c r="C62" i="62"/>
  <c r="D49" i="62"/>
  <c r="C49" i="62"/>
  <c r="D50" i="62"/>
  <c r="C50" i="62"/>
  <c r="D43" i="62"/>
  <c r="C43" i="62"/>
  <c r="D37" i="62"/>
  <c r="C37" i="62"/>
  <c r="D28" i="62"/>
  <c r="C28" i="62"/>
  <c r="D20" i="62"/>
  <c r="C20" i="62"/>
  <c r="D15" i="62"/>
  <c r="C15" i="62"/>
  <c r="C215" i="60"/>
  <c r="C214" i="60"/>
  <c r="C204" i="60"/>
  <c r="C198" i="60"/>
  <c r="C195" i="60"/>
  <c r="C186" i="60"/>
  <c r="C182" i="60"/>
  <c r="C180" i="60"/>
  <c r="C177" i="60"/>
  <c r="C174" i="60"/>
  <c r="C171" i="60"/>
  <c r="C167" i="60"/>
  <c r="C164" i="60"/>
  <c r="C160" i="60" s="1"/>
  <c r="C161" i="60"/>
  <c r="C157" i="60"/>
  <c r="C151" i="60"/>
  <c r="C149" i="60"/>
  <c r="C146" i="60"/>
  <c r="C142" i="60"/>
  <c r="C137" i="60"/>
  <c r="C134" i="60"/>
  <c r="C131" i="60"/>
  <c r="C128" i="60"/>
  <c r="C127" i="60"/>
  <c r="C117" i="60"/>
  <c r="C107" i="60"/>
  <c r="C100" i="60"/>
  <c r="C99" i="60"/>
  <c r="C65" i="60"/>
  <c r="C59" i="60"/>
  <c r="C58" i="60" s="1"/>
  <c r="C37" i="60"/>
  <c r="C34" i="60"/>
  <c r="C28" i="60"/>
  <c r="C25" i="60"/>
  <c r="C19" i="60"/>
  <c r="C9" i="60"/>
  <c r="C8" i="60"/>
  <c r="D118" i="59"/>
  <c r="D117" i="59"/>
  <c r="D116" i="59"/>
  <c r="D115" i="59"/>
  <c r="D114" i="59"/>
  <c r="D113" i="59"/>
  <c r="D112" i="59"/>
  <c r="D111" i="59"/>
  <c r="D110" i="59"/>
  <c r="D109" i="59"/>
  <c r="C109" i="59"/>
  <c r="C102" i="59"/>
  <c r="E62" i="59"/>
  <c r="E54" i="59"/>
  <c r="D62" i="59"/>
  <c r="C62" i="59"/>
  <c r="D54" i="59"/>
  <c r="C54" i="59"/>
  <c r="C185" i="60" l="1"/>
  <c r="C170" i="60"/>
  <c r="F14" i="59"/>
  <c r="G14" i="59"/>
  <c r="A1" i="59"/>
  <c r="A1" i="64" s="1"/>
  <c r="C98" i="60" l="1"/>
  <c r="A1" i="63"/>
  <c r="D212" i="60" l="1"/>
  <c r="D191" i="60"/>
  <c r="D179" i="60"/>
  <c r="D173" i="60"/>
  <c r="D156" i="60"/>
  <c r="D143" i="60"/>
  <c r="D125" i="60"/>
  <c r="D110" i="60"/>
  <c r="D103" i="60"/>
  <c r="D211" i="60"/>
  <c r="D197" i="60"/>
  <c r="D190" i="60"/>
  <c r="D184" i="60"/>
  <c r="D178" i="60"/>
  <c r="D172" i="60"/>
  <c r="D155" i="60"/>
  <c r="D136" i="60"/>
  <c r="D130" i="60"/>
  <c r="D124" i="60"/>
  <c r="D109" i="60"/>
  <c r="D102" i="60"/>
  <c r="D216" i="60"/>
  <c r="D210" i="60"/>
  <c r="D203" i="60"/>
  <c r="D196" i="60"/>
  <c r="D189" i="60"/>
  <c r="D183" i="60"/>
  <c r="D166" i="60"/>
  <c r="D154" i="60"/>
  <c r="D148" i="60"/>
  <c r="D135" i="60"/>
  <c r="D129" i="60"/>
  <c r="D123" i="60"/>
  <c r="D116" i="60"/>
  <c r="D108" i="60"/>
  <c r="D101" i="60"/>
  <c r="D209" i="60"/>
  <c r="D202" i="60"/>
  <c r="D188" i="60"/>
  <c r="D165" i="60"/>
  <c r="D153" i="60"/>
  <c r="D147" i="60"/>
  <c r="D141" i="60"/>
  <c r="D122" i="60"/>
  <c r="D115" i="60"/>
  <c r="D208" i="60"/>
  <c r="D201" i="60"/>
  <c r="D187" i="60"/>
  <c r="D176" i="60"/>
  <c r="D159" i="60"/>
  <c r="D152" i="60"/>
  <c r="D140" i="60"/>
  <c r="D121" i="60"/>
  <c r="D114" i="60"/>
  <c r="D207" i="60"/>
  <c r="D200" i="60"/>
  <c r="D194" i="60"/>
  <c r="D181" i="60"/>
  <c r="D175" i="60"/>
  <c r="D158" i="60"/>
  <c r="D163" i="60"/>
  <c r="D126" i="60"/>
  <c r="D213" i="60"/>
  <c r="D193" i="60"/>
  <c r="D162" i="60"/>
  <c r="D145" i="60"/>
  <c r="D133" i="60"/>
  <c r="D120" i="60"/>
  <c r="D106" i="60"/>
  <c r="D206" i="60"/>
  <c r="D192" i="60"/>
  <c r="D144" i="60"/>
  <c r="D132" i="60"/>
  <c r="D119" i="60"/>
  <c r="D105" i="60"/>
  <c r="D205" i="60"/>
  <c r="D157" i="60"/>
  <c r="D131" i="60"/>
  <c r="D118" i="60"/>
  <c r="D104" i="60"/>
  <c r="D111" i="60"/>
  <c r="D169" i="60"/>
  <c r="D139" i="60"/>
  <c r="D199" i="60"/>
  <c r="D168" i="60"/>
  <c r="D138" i="60"/>
  <c r="D113" i="60"/>
  <c r="D198" i="60"/>
  <c r="D150" i="60"/>
  <c r="D137" i="60"/>
  <c r="D112" i="60"/>
  <c r="D151" i="60"/>
  <c r="D186" i="60"/>
  <c r="D195" i="60"/>
  <c r="D99" i="60"/>
  <c r="D182" i="60"/>
  <c r="D161" i="60"/>
  <c r="D214" i="60"/>
  <c r="D149" i="60"/>
  <c r="D100" i="60"/>
  <c r="D164" i="60"/>
  <c r="D160" i="60"/>
  <c r="D117" i="60"/>
  <c r="D174" i="60"/>
  <c r="D127" i="60"/>
  <c r="D134" i="60"/>
  <c r="D171" i="60"/>
  <c r="D146" i="60"/>
  <c r="D128" i="60"/>
  <c r="D177" i="60"/>
  <c r="D215" i="60"/>
  <c r="D204" i="60"/>
  <c r="D107" i="60"/>
  <c r="D142" i="60"/>
  <c r="D167" i="60"/>
  <c r="D180" i="60"/>
  <c r="D170" i="60"/>
  <c r="D185" i="60"/>
  <c r="E1" i="62"/>
  <c r="E2" i="62"/>
  <c r="E3" i="62"/>
  <c r="E1" i="61" l="1"/>
  <c r="H1" i="59"/>
  <c r="E3" i="61"/>
  <c r="E2" i="61"/>
  <c r="E3" i="60"/>
  <c r="C30" i="64" l="1"/>
  <c r="C7" i="64"/>
  <c r="H3" i="65"/>
  <c r="H2" i="65"/>
  <c r="H1" i="65"/>
  <c r="E2" i="60"/>
  <c r="E1" i="60"/>
  <c r="H3" i="59"/>
  <c r="H2" i="59"/>
  <c r="A3" i="65"/>
  <c r="A1" i="65"/>
  <c r="A3" i="59"/>
  <c r="C37" i="64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<sst xmlns="http://schemas.openxmlformats.org/spreadsheetml/2006/main" count="930" uniqueCount="649">
  <si>
    <t>Ejercicio:</t>
  </si>
  <si>
    <t>20XN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</si>
  <si>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</si>
  <si>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</si>
  <si>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</si>
  <si>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</si>
  <si>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</si>
  <si>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</si>
  <si>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</si>
  <si>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</si>
  <si>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</si>
  <si>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</si>
  <si>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</si>
  <si>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</si>
  <si>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</si>
  <si>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</si>
  <si>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</si>
  <si>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</si>
  <si>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</si>
  <si>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</si>
  <si>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</si>
  <si>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</si>
  <si>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</si>
  <si>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</si>
  <si>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</si>
  <si>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</si>
  <si>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</si>
  <si>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</si>
  <si>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</si>
  <si>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</si>
  <si>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</si>
  <si>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</si>
  <si>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</si>
  <si>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</si>
  <si>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</si>
  <si>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</si>
  <si>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</si>
  <si>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</si>
  <si>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</si>
  <si>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</si>
  <si>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</si>
  <si>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</si>
  <si>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</si>
  <si>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</si>
  <si>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</si>
  <si>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</si>
  <si>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</si>
  <si>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</si>
  <si>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</si>
  <si>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</si>
  <si>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</si>
  <si>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</si>
  <si>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</si>
  <si>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</si>
  <si>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</si>
  <si>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</si>
  <si>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</si>
  <si>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</si>
  <si>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</si>
  <si>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</si>
  <si>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</si>
  <si>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</si>
  <si>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</si>
  <si>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</si>
  <si>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</si>
  <si>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</si>
  <si>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</si>
  <si>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</si>
  <si>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</si>
  <si>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</si>
  <si>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</si>
  <si>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</si>
  <si>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</si>
  <si>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</si>
  <si>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</si>
  <si>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</si>
  <si>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</si>
  <si>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</si>
  <si>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</si>
  <si>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</si>
  <si>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</si>
  <si>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</si>
  <si>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</si>
  <si>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</si>
  <si>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</si>
  <si>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</si>
  <si>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</si>
  <si>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</si>
  <si>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</si>
  <si>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</si>
  <si>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</si>
  <si>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</si>
  <si>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</si>
  <si>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</si>
  <si>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</si>
  <si>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</si>
  <si>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</si>
  <si>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</si>
  <si>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</si>
  <si>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</si>
  <si>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</si>
  <si>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</si>
  <si>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</si>
  <si>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</si>
  <si>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</si>
  <si>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</si>
  <si>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</si>
  <si>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</si>
  <si>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</si>
  <si>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</si>
  <si>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</si>
  <si>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</si>
  <si>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</si>
  <si>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</si>
  <si>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</si>
  <si>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</si>
  <si>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</si>
  <si>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</si>
  <si>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</si>
  <si>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</si>
  <si>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</si>
  <si>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</si>
  <si>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</si>
  <si>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</si>
  <si>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</si>
  <si>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</si>
  <si>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</si>
  <si>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</si>
  <si>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</si>
  <si>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</si>
  <si>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</si>
  <si>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</si>
  <si>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</si>
  <si>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</si>
  <si>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</si>
  <si>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</si>
  <si>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</si>
  <si>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</si>
  <si>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</si>
  <si>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</si>
  <si>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</si>
  <si>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</si>
  <si>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</si>
  <si>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</si>
  <si>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</si>
  <si>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</si>
  <si>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</si>
  <si>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</si>
  <si>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</si>
  <si>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</si>
  <si>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</si>
  <si>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</si>
  <si>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</si>
  <si>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</si>
  <si>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</si>
  <si>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</si>
  <si>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</si>
  <si>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</si>
  <si>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</si>
  <si>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</si>
  <si>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</si>
  <si>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</si>
  <si>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</si>
  <si>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</si>
  <si>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</si>
  <si>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</si>
  <si>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</si>
  <si>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</si>
  <si>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</si>
  <si>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</si>
  <si>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</si>
  <si>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</si>
  <si>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</si>
  <si>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</si>
  <si>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</si>
  <si>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</si>
  <si>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</si>
  <si>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</si>
  <si>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</si>
  <si>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</si>
  <si>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</si>
  <si>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</si>
  <si>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</si>
  <si>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</si>
  <si>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</si>
  <si>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</si>
  <si>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</si>
  <si>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</si>
  <si>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</si>
  <si>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</si>
  <si>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</si>
  <si>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</si>
  <si>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</si>
  <si>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</si>
  <si>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</si>
  <si>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</si>
  <si>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</si>
  <si>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</si>
  <si>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</si>
  <si>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</si>
  <si>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</si>
  <si>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</si>
  <si>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</si>
  <si>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</si>
  <si>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</si>
  <si>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</si>
  <si>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</si>
  <si>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</si>
  <si>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</si>
  <si>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</si>
  <si>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</si>
  <si>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</si>
  <si>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</si>
  <si>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</si>
  <si>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</si>
  <si>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</si>
  <si>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</si>
  <si>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</si>
  <si>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</si>
  <si>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</si>
  <si>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</si>
  <si>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</si>
  <si>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</si>
  <si>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</si>
  <si>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</si>
  <si>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</si>
  <si>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</si>
  <si>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</si>
  <si>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</si>
  <si>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</si>
  <si>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</si>
  <si>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</si>
  <si>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</si>
  <si>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</si>
  <si>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</si>
  <si>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</si>
  <si>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</si>
  <si>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</si>
  <si>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</si>
  <si>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</si>
  <si>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</si>
  <si>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</si>
  <si>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</si>
  <si>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</si>
  <si>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</si>
  <si>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</si>
  <si>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</si>
  <si>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</si>
  <si>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</si>
  <si>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</si>
  <si>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</si>
  <si>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</si>
  <si>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</si>
  <si>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</si>
  <si>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</si>
  <si>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</si>
  <si>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</si>
  <si>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</si>
  <si>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</si>
  <si>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</si>
  <si>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</si>
  <si>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</si>
  <si>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</si>
  <si>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</si>
  <si>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</si>
  <si>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</si>
  <si>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</si>
  <si>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</si>
  <si>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</si>
  <si>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</si>
  <si>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</si>
  <si>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</si>
  <si>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</si>
  <si>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</si>
  <si>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</si>
  <si>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</si>
  <si>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</si>
  <si>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</si>
  <si>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</si>
  <si>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</si>
  <si>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</si>
  <si>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</si>
  <si>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</si>
  <si>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</si>
  <si>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</si>
  <si>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</si>
  <si>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</si>
  <si>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</si>
  <si>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</si>
  <si>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</si>
  <si>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</si>
  <si>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</si>
  <si>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</si>
  <si>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</si>
  <si>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</si>
  <si>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</si>
  <si>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</si>
  <si>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</si>
  <si>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</si>
  <si>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</si>
  <si>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</si>
  <si>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</si>
  <si>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</si>
  <si>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</si>
  <si>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</si>
  <si>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</si>
  <si>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</si>
  <si>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</si>
  <si>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</si>
  <si>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</si>
  <si>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</si>
  <si>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</si>
  <si>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</si>
  <si>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</si>
  <si>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</si>
  <si>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</si>
  <si>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</si>
  <si>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</si>
  <si>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</si>
  <si>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</si>
  <si>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</si>
  <si>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</si>
  <si>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</si>
  <si>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</si>
  <si>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</si>
  <si>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</si>
  <si>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</si>
  <si>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</si>
  <si>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</si>
  <si>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</si>
  <si>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</si>
  <si>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</si>
  <si>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</si>
  <si>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</si>
  <si>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</si>
  <si>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</si>
  <si>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</si>
  <si>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</si>
  <si>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</si>
  <si>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</si>
  <si>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</si>
  <si>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</si>
  <si>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</si>
  <si>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</si>
  <si>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</si>
  <si>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</si>
  <si>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</si>
  <si>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</si>
  <si>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</si>
  <si>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</si>
  <si>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</si>
  <si>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</si>
  <si>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</si>
  <si>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</si>
  <si>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</si>
  <si>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</si>
  <si>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</si>
  <si>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</si>
  <si>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</si>
  <si>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</si>
  <si>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</si>
  <si>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</si>
  <si>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</si>
  <si>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</si>
  <si>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</si>
  <si>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</si>
  <si>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</si>
  <si>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</si>
  <si>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</si>
  <si>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</si>
  <si>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</si>
  <si>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</si>
  <si>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</si>
  <si>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</si>
  <si>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</si>
  <si>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</si>
  <si>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</si>
  <si>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</si>
  <si>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</si>
  <si>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</si>
  <si>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</si>
  <si>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</si>
  <si>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</si>
  <si>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</si>
  <si>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</si>
  <si>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</si>
  <si>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</si>
  <si>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</si>
  <si>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</si>
  <si>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</si>
  <si>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</si>
  <si>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</si>
  <si>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</si>
  <si>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</si>
  <si>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</si>
  <si>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</si>
  <si>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</si>
  <si>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</si>
  <si>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</si>
  <si>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</si>
  <si>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</si>
  <si>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</si>
  <si>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</si>
  <si>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</si>
  <si>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</si>
  <si>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</si>
  <si>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</si>
  <si>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</si>
  <si>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</si>
  <si>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</si>
  <si>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</si>
  <si>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</si>
  <si>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</si>
  <si>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</si>
  <si>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</si>
  <si>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</si>
  <si>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</si>
  <si>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</si>
  <si>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</si>
  <si>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</si>
  <si>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</si>
  <si>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</si>
  <si>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</si>
  <si>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</si>
  <si>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</si>
  <si>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</si>
  <si>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</si>
  <si>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</si>
  <si>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</si>
  <si>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</si>
  <si>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</si>
  <si>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</si>
  <si>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</si>
  <si>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</si>
  <si>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</si>
  <si>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</si>
  <si>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</si>
  <si>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</si>
  <si>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</si>
  <si>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</si>
  <si>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</si>
  <si>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</si>
  <si>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</si>
  <si>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</si>
  <si>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</si>
  <si>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</si>
  <si>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</si>
  <si>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</si>
  <si>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</si>
  <si>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</si>
  <si>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</si>
  <si>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</si>
  <si>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</si>
  <si>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</si>
  <si>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</si>
  <si>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</si>
  <si>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</si>
  <si>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</si>
  <si>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</si>
  <si>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</si>
  <si>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</si>
  <si>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</si>
  <si>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</si>
  <si>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</si>
  <si>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</si>
  <si>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</si>
  <si>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</si>
  <si>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</si>
  <si>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</si>
  <si>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</si>
  <si>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</si>
  <si>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</si>
  <si>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</si>
  <si>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</si>
  <si>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</si>
  <si>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20XN-1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</si>
  <si>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</si>
  <si>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</si>
  <si>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</si>
  <si>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</si>
  <si>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</si>
  <si>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</si>
  <si>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</si>
  <si>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</si>
  <si>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</si>
  <si>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</si>
  <si>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</si>
  <si>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</si>
  <si>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</si>
  <si>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</si>
  <si>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</si>
  <si>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</si>
  <si>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</si>
  <si>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</si>
  <si>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</si>
  <si>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</si>
  <si>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</si>
  <si>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</si>
  <si>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</si>
  <si>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</si>
  <si>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</si>
  <si>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</si>
  <si>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</si>
  <si>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</si>
  <si>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</si>
  <si>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</si>
  <si>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</si>
  <si>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</si>
  <si>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</si>
  <si>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</si>
  <si>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</si>
  <si>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</si>
  <si>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</si>
  <si>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</si>
  <si>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</si>
  <si>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</si>
  <si>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</si>
  <si>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</si>
  <si>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</si>
  <si>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</si>
  <si>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</si>
  <si>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</si>
  <si>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</si>
  <si>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</si>
  <si>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</si>
  <si>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</si>
  <si>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</si>
  <si>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</si>
  <si>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</si>
  <si>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</si>
  <si>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</si>
  <si>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</si>
  <si>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</si>
  <si>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</si>
  <si>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</si>
  <si>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</si>
  <si>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</si>
  <si>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</si>
  <si>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</si>
  <si>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</si>
  <si>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</si>
  <si>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</si>
  <si>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</si>
  <si>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</si>
  <si>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</si>
  <si>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</si>
  <si>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</si>
  <si>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</si>
  <si>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</si>
  <si>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</si>
  <si>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</si>
  <si>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</si>
  <si>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</si>
  <si>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</si>
  <si>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</si>
  <si>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</si>
  <si>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</si>
  <si>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</si>
  <si>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</si>
  <si>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</si>
  <si>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</si>
  <si>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</si>
  <si>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</si>
  <si>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</si>
  <si>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</si>
  <si>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</si>
  <si>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</si>
  <si>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</si>
  <si>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</si>
  <si>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</si>
  <si>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</si>
  <si>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</si>
  <si>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</si>
  <si>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</si>
  <si>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</si>
  <si>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</si>
  <si>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</si>
  <si>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</si>
  <si>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</si>
  <si>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</si>
  <si>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</si>
  <si>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</si>
  <si>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</si>
  <si>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</si>
  <si>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</si>
  <si>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</si>
  <si>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</si>
  <si>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</si>
  <si>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</si>
  <si>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</si>
  <si>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</si>
  <si>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</si>
  <si>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</si>
  <si>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</si>
  <si>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</si>
  <si>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</si>
  <si>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</si>
  <si>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</si>
  <si>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</si>
  <si>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</si>
  <si>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</si>
  <si>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</si>
  <si>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</si>
  <si>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</si>
  <si>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</si>
  <si>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</si>
  <si>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</si>
  <si>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</si>
  <si>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</si>
  <si>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</si>
  <si>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</si>
  <si>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</si>
  <si>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</si>
  <si>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</si>
  <si>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</si>
  <si>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</si>
  <si>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</si>
  <si>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</si>
  <si>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</si>
  <si>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</si>
  <si>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</si>
  <si>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</si>
  <si>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</si>
  <si>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</si>
  <si>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</si>
  <si>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</si>
  <si>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</si>
  <si>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</si>
  <si>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</si>
  <si>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</si>
  <si>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</si>
  <si>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</si>
  <si>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</si>
  <si>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</si>
  <si>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</si>
  <si>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</si>
  <si>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</si>
  <si>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</si>
  <si>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</si>
  <si>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</si>
  <si>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</si>
  <si>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</si>
  <si>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</si>
  <si>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</si>
  <si>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4. Total de Ingresos Contables</t>
  </si>
  <si>
    <t>4. Total de Gastos Contables</t>
  </si>
  <si>
    <t>MUNICIPIO DE SANTA CRUZ DE JUVENTINO ROSAS GTO</t>
  </si>
  <si>
    <t>Correspondiente del 01 DE ENERO al 31 DE DICIEMBRE DEL 2023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</si>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</sst>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4" fontId="12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8" fillId="0" borderId="0" xfId="2" applyNumberFormat="1" applyFont="1" applyFill="1" applyBorder="1" applyAlignment="1" applyProtection="1">
      <alignment vertical="top"/>
      <protection locked="0"/>
    </xf>
    <xf numFmtId="4" fontId="12" fillId="0" borderId="9" xfId="13" applyNumberFormat="1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9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4" fontId="13" fillId="0" borderId="11" xfId="13" applyNumberFormat="1" applyFont="1" applyFill="1" applyBorder="1" applyAlignment="1">
      <alignment horizontal="righ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D13" sqref="D13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2" t="s">
        <v>646</v>
      </c>
      <c r="B1" s="143"/>
      <c r="C1" s="144" t="s">
        <v>0</v>
      </c>
      <c r="D1" s="145">
        <v>2023</v>
      </c>
    </row>
    <row r="2" spans="1:4" x14ac:dyDescent="0.2">
      <c r="A2" s="146" t="s">
        <v>2</v>
      </c>
      <c r="B2" s="138"/>
      <c r="C2" s="147" t="s">
        <v>3</v>
      </c>
      <c r="D2" s="148" t="s">
        <v>648</v>
      </c>
    </row>
    <row r="3" spans="1:4" x14ac:dyDescent="0.2">
      <c r="A3" s="146" t="s">
        <v>647</v>
      </c>
      <c r="B3" s="138"/>
      <c r="C3" s="147" t="s">
        <v>4</v>
      </c>
      <c r="D3" s="149">
        <v>4</v>
      </c>
    </row>
    <row r="4" spans="1:4" x14ac:dyDescent="0.2">
      <c r="A4" s="150" t="s">
        <v>5</v>
      </c>
      <c r="B4" s="139"/>
      <c r="C4" s="139"/>
      <c r="D4" s="151"/>
    </row>
    <row r="5" spans="1:4" ht="15" customHeight="1" x14ac:dyDescent="0.2">
      <c r="A5" s="140" t="s">
        <v>6</v>
      </c>
      <c r="B5" s="141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60" t="s">
        <v>64</v>
      </c>
      <c r="B43" s="160"/>
      <c r="C43" s="133"/>
      <c r="D43" s="133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5" sqref="C5:C20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5" t="str">
        <f>ESF!A1</f>
        <v>MUNICIPIO DE SANTA CRUZ DE JUVENTINO ROSAS GTO</v>
      </c>
      <c r="B1" s="166"/>
      <c r="C1" s="167"/>
    </row>
    <row r="2" spans="1:3" s="54" customFormat="1" ht="18" customHeight="1" x14ac:dyDescent="0.25">
      <c r="A2" s="168" t="s">
        <v>522</v>
      </c>
      <c r="B2" s="169"/>
      <c r="C2" s="170"/>
    </row>
    <row r="3" spans="1:3" s="54" customFormat="1" ht="18" customHeight="1" x14ac:dyDescent="0.25">
      <c r="A3" s="168" t="str">
        <f>ESF!A3</f>
        <v>Correspondiente del 01 DE ENERO al 31 DE DICIEMBRE DEL 2023</v>
      </c>
      <c r="B3" s="169"/>
      <c r="C3" s="170"/>
    </row>
    <row r="4" spans="1:3" s="56" customFormat="1" x14ac:dyDescent="0.2">
      <c r="A4" s="171" t="s">
        <v>523</v>
      </c>
      <c r="B4" s="172"/>
      <c r="C4" s="173"/>
    </row>
    <row r="5" spans="1:3" x14ac:dyDescent="0.2">
      <c r="A5" s="71" t="s">
        <v>524</v>
      </c>
      <c r="B5" s="71"/>
      <c r="C5" s="72">
        <v>438826588.87</v>
      </c>
    </row>
    <row r="6" spans="1:3" x14ac:dyDescent="0.2">
      <c r="A6" s="73"/>
      <c r="B6" s="74"/>
      <c r="C6" s="153"/>
    </row>
    <row r="7" spans="1:3" x14ac:dyDescent="0.2">
      <c r="A7" s="81" t="s">
        <v>525</v>
      </c>
      <c r="B7" s="81"/>
      <c r="C7" s="154">
        <f>SUM(C8:C13)</f>
        <v>0</v>
      </c>
    </row>
    <row r="8" spans="1:3" x14ac:dyDescent="0.2">
      <c r="A8" s="87" t="s">
        <v>526</v>
      </c>
      <c r="B8" s="86" t="s">
        <v>313</v>
      </c>
      <c r="C8" s="155">
        <v>0</v>
      </c>
    </row>
    <row r="9" spans="1:3" x14ac:dyDescent="0.2">
      <c r="A9" s="76" t="s">
        <v>527</v>
      </c>
      <c r="B9" s="77" t="s">
        <v>528</v>
      </c>
      <c r="C9" s="155">
        <v>0</v>
      </c>
    </row>
    <row r="10" spans="1:3" x14ac:dyDescent="0.2">
      <c r="A10" s="76" t="s">
        <v>529</v>
      </c>
      <c r="B10" s="77" t="s">
        <v>322</v>
      </c>
      <c r="C10" s="155">
        <v>0</v>
      </c>
    </row>
    <row r="11" spans="1:3" x14ac:dyDescent="0.2">
      <c r="A11" s="76" t="s">
        <v>530</v>
      </c>
      <c r="B11" s="77" t="s">
        <v>323</v>
      </c>
      <c r="C11" s="155">
        <v>0</v>
      </c>
    </row>
    <row r="12" spans="1:3" x14ac:dyDescent="0.2">
      <c r="A12" s="76" t="s">
        <v>531</v>
      </c>
      <c r="B12" s="77" t="s">
        <v>324</v>
      </c>
      <c r="C12" s="155">
        <v>0</v>
      </c>
    </row>
    <row r="13" spans="1:3" x14ac:dyDescent="0.2">
      <c r="A13" s="78" t="s">
        <v>532</v>
      </c>
      <c r="B13" s="79" t="s">
        <v>533</v>
      </c>
      <c r="C13" s="155">
        <v>0</v>
      </c>
    </row>
    <row r="14" spans="1:3" x14ac:dyDescent="0.2">
      <c r="A14" s="73"/>
      <c r="B14" s="80"/>
      <c r="C14" s="156"/>
    </row>
    <row r="15" spans="1:3" x14ac:dyDescent="0.2">
      <c r="A15" s="81" t="s">
        <v>534</v>
      </c>
      <c r="B15" s="74"/>
      <c r="C15" s="154">
        <f>SUM(C16:C18)</f>
        <v>0</v>
      </c>
    </row>
    <row r="16" spans="1:3" x14ac:dyDescent="0.2">
      <c r="A16" s="82">
        <v>3.1</v>
      </c>
      <c r="B16" s="77" t="s">
        <v>535</v>
      </c>
      <c r="C16" s="155">
        <v>0</v>
      </c>
    </row>
    <row r="17" spans="1:3" x14ac:dyDescent="0.2">
      <c r="A17" s="83">
        <v>3.2</v>
      </c>
      <c r="B17" s="77" t="s">
        <v>536</v>
      </c>
      <c r="C17" s="155">
        <v>0</v>
      </c>
    </row>
    <row r="18" spans="1:3" x14ac:dyDescent="0.2">
      <c r="A18" s="83">
        <v>3.3</v>
      </c>
      <c r="B18" s="79" t="s">
        <v>537</v>
      </c>
      <c r="C18" s="157">
        <v>0</v>
      </c>
    </row>
    <row r="19" spans="1:3" x14ac:dyDescent="0.2">
      <c r="A19" s="73"/>
      <c r="B19" s="84"/>
      <c r="C19" s="158"/>
    </row>
    <row r="20" spans="1:3" x14ac:dyDescent="0.2">
      <c r="A20" s="85" t="s">
        <v>644</v>
      </c>
      <c r="B20" s="85"/>
      <c r="C20" s="72">
        <f>C5+C7-C15</f>
        <v>438826588.87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workbookViewId="0">
      <selection activeCell="C31" sqref="C31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4" t="str">
        <f>ESF!A1</f>
        <v>MUNICIPIO DE SANTA CRUZ DE JUVENTINO ROSAS GTO</v>
      </c>
      <c r="B1" s="175"/>
      <c r="C1" s="176"/>
    </row>
    <row r="2" spans="1:3" s="57" customFormat="1" ht="18.95" customHeight="1" x14ac:dyDescent="0.25">
      <c r="A2" s="177" t="s">
        <v>538</v>
      </c>
      <c r="B2" s="178"/>
      <c r="C2" s="179"/>
    </row>
    <row r="3" spans="1:3" s="57" customFormat="1" ht="18.95" customHeight="1" x14ac:dyDescent="0.25">
      <c r="A3" s="177" t="str">
        <f>ESF!A3</f>
        <v>Correspondiente del 01 DE ENERO al 31 DE DICIEMBRE DEL 2023</v>
      </c>
      <c r="B3" s="178"/>
      <c r="C3" s="179"/>
    </row>
    <row r="4" spans="1:3" x14ac:dyDescent="0.2">
      <c r="A4" s="171" t="s">
        <v>523</v>
      </c>
      <c r="B4" s="172"/>
      <c r="C4" s="173"/>
    </row>
    <row r="5" spans="1:3" x14ac:dyDescent="0.2">
      <c r="A5" s="96" t="s">
        <v>539</v>
      </c>
      <c r="B5" s="71"/>
      <c r="C5" s="89">
        <v>350360534.06999999</v>
      </c>
    </row>
    <row r="6" spans="1:3" x14ac:dyDescent="0.2">
      <c r="A6" s="90"/>
      <c r="B6" s="74"/>
      <c r="C6" s="91"/>
    </row>
    <row r="7" spans="1:3" x14ac:dyDescent="0.2">
      <c r="A7" s="81" t="s">
        <v>540</v>
      </c>
      <c r="B7" s="92"/>
      <c r="C7" s="75">
        <f>SUM(C8:C28)</f>
        <v>127588377.75999999</v>
      </c>
    </row>
    <row r="8" spans="1:3" x14ac:dyDescent="0.2">
      <c r="A8" s="97">
        <v>2.1</v>
      </c>
      <c r="B8" s="98" t="s">
        <v>344</v>
      </c>
      <c r="C8" s="99">
        <v>0</v>
      </c>
    </row>
    <row r="9" spans="1:3" x14ac:dyDescent="0.2">
      <c r="A9" s="97">
        <v>2.2000000000000002</v>
      </c>
      <c r="B9" s="98" t="s">
        <v>341</v>
      </c>
      <c r="C9" s="99">
        <v>0</v>
      </c>
    </row>
    <row r="10" spans="1:3" x14ac:dyDescent="0.2">
      <c r="A10" s="106">
        <v>2.2999999999999998</v>
      </c>
      <c r="B10" s="88" t="s">
        <v>130</v>
      </c>
      <c r="C10" s="159">
        <v>935620.66</v>
      </c>
    </row>
    <row r="11" spans="1:3" x14ac:dyDescent="0.2">
      <c r="A11" s="106">
        <v>2.4</v>
      </c>
      <c r="B11" s="88" t="s">
        <v>131</v>
      </c>
      <c r="C11" s="159">
        <v>196864.33</v>
      </c>
    </row>
    <row r="12" spans="1:3" x14ac:dyDescent="0.2">
      <c r="A12" s="106">
        <v>2.5</v>
      </c>
      <c r="B12" s="88" t="s">
        <v>132</v>
      </c>
      <c r="C12" s="159">
        <v>0</v>
      </c>
    </row>
    <row r="13" spans="1:3" x14ac:dyDescent="0.2">
      <c r="A13" s="106">
        <v>2.6</v>
      </c>
      <c r="B13" s="88" t="s">
        <v>133</v>
      </c>
      <c r="C13" s="159">
        <v>15999.3</v>
      </c>
    </row>
    <row r="14" spans="1:3" x14ac:dyDescent="0.2">
      <c r="A14" s="106">
        <v>2.7</v>
      </c>
      <c r="B14" s="88" t="s">
        <v>134</v>
      </c>
      <c r="C14" s="159">
        <v>0</v>
      </c>
    </row>
    <row r="15" spans="1:3" x14ac:dyDescent="0.2">
      <c r="A15" s="106">
        <v>2.8</v>
      </c>
      <c r="B15" s="88" t="s">
        <v>135</v>
      </c>
      <c r="C15" s="159">
        <v>361965.86</v>
      </c>
    </row>
    <row r="16" spans="1:3" x14ac:dyDescent="0.2">
      <c r="A16" s="106">
        <v>2.9</v>
      </c>
      <c r="B16" s="88" t="s">
        <v>137</v>
      </c>
      <c r="C16" s="159">
        <v>0</v>
      </c>
    </row>
    <row r="17" spans="1:3" x14ac:dyDescent="0.2">
      <c r="A17" s="106" t="s">
        <v>541</v>
      </c>
      <c r="B17" s="88" t="s">
        <v>542</v>
      </c>
      <c r="C17" s="159">
        <v>0</v>
      </c>
    </row>
    <row r="18" spans="1:3" x14ac:dyDescent="0.2">
      <c r="A18" s="106" t="s">
        <v>543</v>
      </c>
      <c r="B18" s="88" t="s">
        <v>141</v>
      </c>
      <c r="C18" s="159">
        <v>635967.51</v>
      </c>
    </row>
    <row r="19" spans="1:3" x14ac:dyDescent="0.2">
      <c r="A19" s="106" t="s">
        <v>544</v>
      </c>
      <c r="B19" s="88" t="s">
        <v>545</v>
      </c>
      <c r="C19" s="159">
        <v>109429562.09999999</v>
      </c>
    </row>
    <row r="20" spans="1:3" x14ac:dyDescent="0.2">
      <c r="A20" s="106" t="s">
        <v>546</v>
      </c>
      <c r="B20" s="88" t="s">
        <v>547</v>
      </c>
      <c r="C20" s="159">
        <v>13667838</v>
      </c>
    </row>
    <row r="21" spans="1:3" x14ac:dyDescent="0.2">
      <c r="A21" s="106" t="s">
        <v>548</v>
      </c>
      <c r="B21" s="88" t="s">
        <v>549</v>
      </c>
      <c r="C21" s="159">
        <v>0</v>
      </c>
    </row>
    <row r="22" spans="1:3" x14ac:dyDescent="0.2">
      <c r="A22" s="106" t="s">
        <v>550</v>
      </c>
      <c r="B22" s="88" t="s">
        <v>551</v>
      </c>
      <c r="C22" s="159">
        <v>0</v>
      </c>
    </row>
    <row r="23" spans="1:3" x14ac:dyDescent="0.2">
      <c r="A23" s="106" t="s">
        <v>552</v>
      </c>
      <c r="B23" s="88" t="s">
        <v>553</v>
      </c>
      <c r="C23" s="159">
        <v>0</v>
      </c>
    </row>
    <row r="24" spans="1:3" x14ac:dyDescent="0.2">
      <c r="A24" s="106" t="s">
        <v>554</v>
      </c>
      <c r="B24" s="88" t="s">
        <v>555</v>
      </c>
      <c r="C24" s="159">
        <v>0</v>
      </c>
    </row>
    <row r="25" spans="1:3" x14ac:dyDescent="0.2">
      <c r="A25" s="106" t="s">
        <v>556</v>
      </c>
      <c r="B25" s="88" t="s">
        <v>557</v>
      </c>
      <c r="C25" s="159">
        <v>0</v>
      </c>
    </row>
    <row r="26" spans="1:3" x14ac:dyDescent="0.2">
      <c r="A26" s="106" t="s">
        <v>558</v>
      </c>
      <c r="B26" s="88" t="s">
        <v>559</v>
      </c>
      <c r="C26" s="159">
        <v>2344560</v>
      </c>
    </row>
    <row r="27" spans="1:3" x14ac:dyDescent="0.2">
      <c r="A27" s="106" t="s">
        <v>560</v>
      </c>
      <c r="B27" s="88" t="s">
        <v>561</v>
      </c>
      <c r="C27" s="99">
        <v>0</v>
      </c>
    </row>
    <row r="28" spans="1:3" x14ac:dyDescent="0.2">
      <c r="A28" s="106" t="s">
        <v>562</v>
      </c>
      <c r="B28" s="98" t="s">
        <v>563</v>
      </c>
      <c r="C28" s="99">
        <v>0</v>
      </c>
    </row>
    <row r="29" spans="1:3" x14ac:dyDescent="0.2">
      <c r="A29" s="107"/>
      <c r="B29" s="100"/>
      <c r="C29" s="101"/>
    </row>
    <row r="30" spans="1:3" x14ac:dyDescent="0.2">
      <c r="A30" s="102" t="s">
        <v>564</v>
      </c>
      <c r="B30" s="103"/>
      <c r="C30" s="104">
        <f>SUM(C31:C35)</f>
        <v>13083244.050000001</v>
      </c>
    </row>
    <row r="31" spans="1:3" x14ac:dyDescent="0.2">
      <c r="A31" s="106" t="s">
        <v>565</v>
      </c>
      <c r="B31" s="88" t="s">
        <v>414</v>
      </c>
      <c r="C31" s="159">
        <v>13083244.050000001</v>
      </c>
    </row>
    <row r="32" spans="1:3" x14ac:dyDescent="0.2">
      <c r="A32" s="106" t="s">
        <v>566</v>
      </c>
      <c r="B32" s="88" t="s">
        <v>423</v>
      </c>
      <c r="C32" s="99">
        <v>0</v>
      </c>
    </row>
    <row r="33" spans="1:3" x14ac:dyDescent="0.2">
      <c r="A33" s="106" t="s">
        <v>567</v>
      </c>
      <c r="B33" s="88" t="s">
        <v>426</v>
      </c>
      <c r="C33" s="99">
        <v>0</v>
      </c>
    </row>
    <row r="34" spans="1:3" x14ac:dyDescent="0.2">
      <c r="A34" s="106" t="s">
        <v>568</v>
      </c>
      <c r="B34" s="88" t="s">
        <v>432</v>
      </c>
      <c r="C34" s="99">
        <v>0</v>
      </c>
    </row>
    <row r="35" spans="1:3" x14ac:dyDescent="0.2">
      <c r="A35" s="106" t="s">
        <v>569</v>
      </c>
      <c r="B35" s="98" t="s">
        <v>570</v>
      </c>
      <c r="C35" s="105">
        <v>0</v>
      </c>
    </row>
    <row r="36" spans="1:3" x14ac:dyDescent="0.2">
      <c r="A36" s="90"/>
      <c r="B36" s="93"/>
      <c r="C36" s="94"/>
    </row>
    <row r="37" spans="1:3" x14ac:dyDescent="0.2">
      <c r="A37" s="95" t="s">
        <v>645</v>
      </c>
      <c r="B37" s="71"/>
      <c r="C37" s="72">
        <f>C5-C7+C30</f>
        <v>235855400.36000001</v>
      </c>
    </row>
    <row r="39" spans="1:3" x14ac:dyDescent="0.2">
      <c r="B39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B62" sqref="B62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4" t="str">
        <f>'Notas a los Edos Financieros'!A1</f>
        <v>MUNICIPIO DE SANTA CRUZ DE JUVENTINO ROSAS GTO</v>
      </c>
      <c r="B1" s="180"/>
      <c r="C1" s="180"/>
      <c r="D1" s="180"/>
      <c r="E1" s="180"/>
      <c r="F1" s="180"/>
      <c r="G1" s="45" t="s">
        <v>0</v>
      </c>
      <c r="H1" s="46">
        <f>'Notas a los Edos Financieros'!D1</f>
        <v>2023</v>
      </c>
    </row>
    <row r="2" spans="1:10" ht="18.95" customHeight="1" x14ac:dyDescent="0.2">
      <c r="A2" s="164" t="s">
        <v>571</v>
      </c>
      <c r="B2" s="180"/>
      <c r="C2" s="180"/>
      <c r="D2" s="180"/>
      <c r="E2" s="180"/>
      <c r="F2" s="180"/>
      <c r="G2" s="45" t="s">
        <v>3</v>
      </c>
      <c r="H2" s="46" t="str">
        <f>'Notas a los Edos Financieros'!D2</f>
        <v>Anual</v>
      </c>
    </row>
    <row r="3" spans="1:10" ht="18.95" customHeight="1" x14ac:dyDescent="0.2">
      <c r="A3" s="164" t="str">
        <f>'Notas a los Edos Financieros'!A3</f>
        <v>Correspondiente del 01 DE ENERO al 31 DE DICIEMBRE DEL 2023</v>
      </c>
      <c r="B3" s="180"/>
      <c r="C3" s="180"/>
      <c r="D3" s="180"/>
      <c r="E3" s="180"/>
      <c r="F3" s="180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1" t="s">
        <v>68</v>
      </c>
      <c r="B7" s="121" t="s">
        <v>572</v>
      </c>
      <c r="C7" s="120" t="s">
        <v>573</v>
      </c>
      <c r="D7" s="120" t="s">
        <v>574</v>
      </c>
      <c r="E7" s="120" t="s">
        <v>575</v>
      </c>
      <c r="F7" s="120" t="s">
        <v>576</v>
      </c>
      <c r="G7" s="120" t="s">
        <v>577</v>
      </c>
      <c r="H7" s="120" t="s">
        <v>578</v>
      </c>
      <c r="I7" s="120" t="s">
        <v>579</v>
      </c>
      <c r="J7" s="120" t="s">
        <v>580</v>
      </c>
    </row>
    <row r="8" spans="1:10" s="59" customFormat="1" x14ac:dyDescent="0.2">
      <c r="A8" s="58">
        <v>7000</v>
      </c>
      <c r="B8" s="59" t="s">
        <v>581</v>
      </c>
    </row>
    <row r="9" spans="1:10" x14ac:dyDescent="0.2">
      <c r="A9" s="47">
        <v>7110</v>
      </c>
      <c r="B9" s="47" t="s">
        <v>577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582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583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584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585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586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587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588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589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590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591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592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593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594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595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596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597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598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599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600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601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602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603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604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605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606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607</v>
      </c>
    </row>
    <row r="36" spans="1:6" x14ac:dyDescent="0.2">
      <c r="A36" s="47">
        <v>8110</v>
      </c>
      <c r="B36" s="47" t="s">
        <v>608</v>
      </c>
      <c r="C36" s="52">
        <v>0</v>
      </c>
      <c r="D36" s="52">
        <v>437949388.87</v>
      </c>
      <c r="E36" s="52">
        <v>-437949388.87</v>
      </c>
      <c r="F36" s="52">
        <v>0</v>
      </c>
    </row>
    <row r="37" spans="1:6" x14ac:dyDescent="0.2">
      <c r="A37" s="47">
        <v>8120</v>
      </c>
      <c r="B37" s="47" t="s">
        <v>609</v>
      </c>
      <c r="C37" s="52">
        <v>0</v>
      </c>
      <c r="D37" s="52">
        <v>621319130.05999994</v>
      </c>
      <c r="E37" s="52">
        <v>-621319130.05999994</v>
      </c>
      <c r="F37" s="52">
        <v>0</v>
      </c>
    </row>
    <row r="38" spans="1:6" x14ac:dyDescent="0.2">
      <c r="A38" s="47">
        <v>8130</v>
      </c>
      <c r="B38" s="47" t="s">
        <v>610</v>
      </c>
      <c r="C38" s="52">
        <v>0</v>
      </c>
      <c r="D38" s="52">
        <v>184264372.66999999</v>
      </c>
      <c r="E38" s="52">
        <v>-184264372.66999999</v>
      </c>
      <c r="F38" s="52">
        <v>0</v>
      </c>
    </row>
    <row r="39" spans="1:6" x14ac:dyDescent="0.2">
      <c r="A39" s="47">
        <v>8140</v>
      </c>
      <c r="B39" s="47" t="s">
        <v>611</v>
      </c>
      <c r="C39" s="52">
        <v>0</v>
      </c>
      <c r="D39" s="52">
        <v>-28699122.539999999</v>
      </c>
      <c r="E39" s="52">
        <v>28699122.539999999</v>
      </c>
      <c r="F39" s="52">
        <v>0</v>
      </c>
    </row>
    <row r="40" spans="1:6" x14ac:dyDescent="0.2">
      <c r="A40" s="47">
        <v>8150</v>
      </c>
      <c r="B40" s="47" t="s">
        <v>612</v>
      </c>
      <c r="C40" s="52">
        <v>0</v>
      </c>
      <c r="D40" s="52">
        <v>134389918.69</v>
      </c>
      <c r="E40" s="52">
        <v>-134389918.69</v>
      </c>
      <c r="F40" s="52">
        <v>0</v>
      </c>
    </row>
    <row r="41" spans="1:6" x14ac:dyDescent="0.2">
      <c r="A41" s="47">
        <v>8210</v>
      </c>
      <c r="B41" s="47" t="s">
        <v>613</v>
      </c>
      <c r="C41" s="52">
        <v>0</v>
      </c>
      <c r="D41" s="52">
        <v>350360534.06999999</v>
      </c>
      <c r="E41" s="52">
        <v>-350360534.06999999</v>
      </c>
      <c r="F41" s="52">
        <v>0</v>
      </c>
    </row>
    <row r="42" spans="1:6" x14ac:dyDescent="0.2">
      <c r="A42" s="47">
        <v>8220</v>
      </c>
      <c r="B42" s="47" t="s">
        <v>614</v>
      </c>
      <c r="C42" s="52">
        <v>0</v>
      </c>
      <c r="D42" s="52">
        <v>758627123.30999994</v>
      </c>
      <c r="E42" s="52">
        <v>-758627123.30999994</v>
      </c>
      <c r="F42" s="52">
        <v>0</v>
      </c>
    </row>
    <row r="43" spans="1:6" x14ac:dyDescent="0.2">
      <c r="A43" s="47">
        <v>8230</v>
      </c>
      <c r="B43" s="47" t="s">
        <v>615</v>
      </c>
      <c r="C43" s="52">
        <v>0</v>
      </c>
      <c r="D43" s="52">
        <v>372027750.30000001</v>
      </c>
      <c r="E43" s="52">
        <v>-372027750.30000001</v>
      </c>
      <c r="F43" s="52">
        <v>0</v>
      </c>
    </row>
    <row r="44" spans="1:6" x14ac:dyDescent="0.2">
      <c r="A44" s="47">
        <v>8240</v>
      </c>
      <c r="B44" s="47" t="s">
        <v>616</v>
      </c>
      <c r="C44" s="52">
        <v>0</v>
      </c>
      <c r="D44" s="52">
        <v>365846236.73000002</v>
      </c>
      <c r="E44" s="52">
        <v>-365846236.73000002</v>
      </c>
      <c r="F44" s="52">
        <v>0</v>
      </c>
    </row>
    <row r="45" spans="1:6" x14ac:dyDescent="0.2">
      <c r="A45" s="47">
        <v>8250</v>
      </c>
      <c r="B45" s="47" t="s">
        <v>617</v>
      </c>
      <c r="C45" s="52">
        <v>0</v>
      </c>
      <c r="D45" s="52">
        <v>507890243.14999998</v>
      </c>
      <c r="E45" s="52">
        <v>-507890243.14999998</v>
      </c>
      <c r="F45" s="52">
        <v>0</v>
      </c>
    </row>
    <row r="46" spans="1:6" x14ac:dyDescent="0.2">
      <c r="A46" s="47">
        <v>8260</v>
      </c>
      <c r="B46" s="47" t="s">
        <v>618</v>
      </c>
      <c r="C46" s="52">
        <v>0</v>
      </c>
      <c r="D46" s="52">
        <v>71133018.189999998</v>
      </c>
      <c r="E46" s="52">
        <v>-71133018.189999998</v>
      </c>
      <c r="F46" s="52">
        <v>0</v>
      </c>
    </row>
    <row r="47" spans="1:6" x14ac:dyDescent="0.2">
      <c r="A47" s="47">
        <v>8270</v>
      </c>
      <c r="B47" s="47" t="s">
        <v>619</v>
      </c>
      <c r="C47" s="52">
        <v>0</v>
      </c>
      <c r="D47" s="52">
        <v>57674469.689999998</v>
      </c>
      <c r="E47" s="52">
        <v>-57674469.689999998</v>
      </c>
      <c r="F47" s="52">
        <v>0</v>
      </c>
    </row>
    <row r="48" spans="1:6" x14ac:dyDescent="0.2">
      <c r="A48" s="125"/>
    </row>
    <row r="49" spans="1:2" x14ac:dyDescent="0.2">
      <c r="A49" s="125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6" t="s">
        <v>205</v>
      </c>
      <c r="C1" s="117"/>
      <c r="D1" s="117"/>
      <c r="E1" s="118"/>
    </row>
    <row r="2" spans="1:8" ht="15" customHeight="1" x14ac:dyDescent="0.2">
      <c r="A2" s="3" t="s">
        <v>620</v>
      </c>
    </row>
    <row r="3" spans="1:8" x14ac:dyDescent="0.2">
      <c r="A3" s="1"/>
    </row>
    <row r="4" spans="1:8" s="6" customFormat="1" x14ac:dyDescent="0.2">
      <c r="A4" s="5" t="s">
        <v>621</v>
      </c>
    </row>
    <row r="5" spans="1:8" s="6" customFormat="1" ht="39.950000000000003" customHeight="1" x14ac:dyDescent="0.2">
      <c r="A5" s="181" t="s">
        <v>622</v>
      </c>
      <c r="B5" s="181"/>
      <c r="C5" s="181"/>
      <c r="D5" s="181"/>
      <c r="E5" s="18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623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581</v>
      </c>
      <c r="B9" s="8"/>
      <c r="C9" s="8"/>
      <c r="D9" s="8"/>
    </row>
    <row r="10" spans="1:8" s="6" customFormat="1" ht="26.1" customHeight="1" x14ac:dyDescent="0.2">
      <c r="A10" s="112" t="s">
        <v>624</v>
      </c>
      <c r="B10" s="182" t="s">
        <v>625</v>
      </c>
      <c r="C10" s="182"/>
      <c r="D10" s="182"/>
      <c r="E10" s="182"/>
    </row>
    <row r="11" spans="1:8" s="6" customFormat="1" ht="12.95" customHeight="1" x14ac:dyDescent="0.2">
      <c r="A11" s="113" t="s">
        <v>626</v>
      </c>
      <c r="B11" s="9" t="s">
        <v>627</v>
      </c>
      <c r="C11" s="9"/>
      <c r="D11" s="9"/>
      <c r="E11" s="9"/>
    </row>
    <row r="12" spans="1:8" s="6" customFormat="1" ht="26.1" customHeight="1" x14ac:dyDescent="0.2">
      <c r="A12" s="113" t="s">
        <v>628</v>
      </c>
      <c r="B12" s="182" t="s">
        <v>629</v>
      </c>
      <c r="C12" s="182"/>
      <c r="D12" s="182"/>
      <c r="E12" s="182"/>
    </row>
    <row r="13" spans="1:8" s="6" customFormat="1" ht="26.1" customHeight="1" x14ac:dyDescent="0.2">
      <c r="A13" s="113" t="s">
        <v>630</v>
      </c>
      <c r="B13" s="182" t="s">
        <v>631</v>
      </c>
      <c r="C13" s="182"/>
      <c r="D13" s="182"/>
      <c r="E13" s="18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2" t="s">
        <v>632</v>
      </c>
      <c r="B15" s="9" t="s">
        <v>633</v>
      </c>
    </row>
    <row r="16" spans="1:8" s="6" customFormat="1" ht="12.95" customHeight="1" x14ac:dyDescent="0.2">
      <c r="A16" s="113" t="s">
        <v>634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607</v>
      </c>
    </row>
    <row r="19" spans="1:4" s="6" customFormat="1" ht="12.95" customHeight="1" x14ac:dyDescent="0.2">
      <c r="A19" s="114" t="s">
        <v>635</v>
      </c>
    </row>
    <row r="20" spans="1:4" s="6" customFormat="1" ht="12.95" customHeight="1" x14ac:dyDescent="0.2">
      <c r="A20" s="114" t="s">
        <v>636</v>
      </c>
    </row>
    <row r="21" spans="1:4" s="6" customFormat="1" x14ac:dyDescent="0.2">
      <c r="A21" s="8"/>
    </row>
    <row r="22" spans="1:4" s="6" customFormat="1" x14ac:dyDescent="0.2">
      <c r="A22" s="8" t="s">
        <v>637</v>
      </c>
      <c r="B22" s="8"/>
      <c r="C22" s="8"/>
      <c r="D22" s="8"/>
    </row>
    <row r="23" spans="1:4" s="6" customFormat="1" x14ac:dyDescent="0.2">
      <c r="A23" s="8" t="s">
        <v>638</v>
      </c>
      <c r="B23" s="8"/>
      <c r="C23" s="8"/>
      <c r="D23" s="8"/>
    </row>
    <row r="24" spans="1:4" s="6" customFormat="1" x14ac:dyDescent="0.2">
      <c r="A24" s="8" t="s">
        <v>639</v>
      </c>
      <c r="B24" s="8"/>
      <c r="C24" s="8"/>
      <c r="D24" s="8"/>
    </row>
    <row r="25" spans="1:4" s="6" customFormat="1" x14ac:dyDescent="0.2">
      <c r="A25" s="8" t="s">
        <v>640</v>
      </c>
      <c r="B25" s="8"/>
      <c r="C25" s="8"/>
      <c r="D25" s="8"/>
    </row>
    <row r="26" spans="1:4" s="6" customFormat="1" x14ac:dyDescent="0.2">
      <c r="A26" s="8" t="s">
        <v>641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642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2" t="s">
        <v>643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0"/>
  <sheetViews>
    <sheetView zoomScaleNormal="100" workbookViewId="0">
      <selection activeCell="B82" sqref="B8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1" t="str">
        <f>'Notas a los Edos Financieros'!A1</f>
        <v>MUNICIPIO DE SANTA CRUZ DE JUVENTINO ROSAS GTO</v>
      </c>
      <c r="B1" s="162"/>
      <c r="C1" s="162"/>
      <c r="D1" s="162"/>
      <c r="E1" s="162"/>
      <c r="F1" s="162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1" t="s">
        <v>65</v>
      </c>
      <c r="B2" s="162"/>
      <c r="C2" s="162"/>
      <c r="D2" s="162"/>
      <c r="E2" s="162"/>
      <c r="F2" s="162"/>
      <c r="G2" s="34" t="s">
        <v>3</v>
      </c>
      <c r="H2" s="43" t="str">
        <f>'Notas a los Edos Financieros'!D2</f>
        <v>Anual</v>
      </c>
    </row>
    <row r="3" spans="1:8" s="35" customFormat="1" ht="18.95" customHeight="1" x14ac:dyDescent="0.25">
      <c r="A3" s="161" t="str">
        <f>'Notas a los Edos Financieros'!A3</f>
        <v>Correspondiente del 01 DE ENERO al 31 DE DICIEMBRE DEL 2023</v>
      </c>
      <c r="B3" s="162"/>
      <c r="C3" s="162"/>
      <c r="D3" s="162"/>
      <c r="E3" s="162"/>
      <c r="F3" s="162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14576670.970000001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1716471.8</v>
      </c>
      <c r="D15" s="42">
        <v>839275.8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510736</v>
      </c>
      <c r="D16" s="42">
        <v>510736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61501</v>
      </c>
      <c r="D20" s="42">
        <v>61501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0">
        <v>1126</v>
      </c>
      <c r="B22" s="131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0">
        <v>1129</v>
      </c>
      <c r="B23" s="131" t="s">
        <v>89</v>
      </c>
      <c r="C23" s="42">
        <v>330146.07</v>
      </c>
      <c r="D23" s="42">
        <v>330146.07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692661.01</v>
      </c>
      <c r="D24" s="42">
        <v>692661.01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0.02</v>
      </c>
      <c r="D25" s="42">
        <v>0.02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11735341.119999999</v>
      </c>
      <c r="D27" s="42">
        <v>11735341.119999999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f>SUM(C55:C61)</f>
        <v>686737316.35000002</v>
      </c>
      <c r="D54" s="42">
        <f>SUM(D55:D61)</f>
        <v>0</v>
      </c>
      <c r="E54" s="42">
        <f>SUM(E55:E61)</f>
        <v>0</v>
      </c>
    </row>
    <row r="55" spans="1:8" x14ac:dyDescent="0.2">
      <c r="A55" s="40">
        <v>1231</v>
      </c>
      <c r="B55" s="38" t="s">
        <v>122</v>
      </c>
      <c r="C55" s="42">
        <v>244293850.34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147212657.12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245182492.84999999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50048316.039999999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f>SUM(C63:C70)</f>
        <v>84085493.239999995</v>
      </c>
      <c r="D62" s="42">
        <f t="shared" ref="D62:E62" si="0">SUM(D63:D70)</f>
        <v>6415403.5700000003</v>
      </c>
      <c r="E62" s="42">
        <f t="shared" si="0"/>
        <v>60223136.789999999</v>
      </c>
    </row>
    <row r="63" spans="1:8" x14ac:dyDescent="0.2">
      <c r="A63" s="40">
        <v>1241</v>
      </c>
      <c r="B63" s="38" t="s">
        <v>130</v>
      </c>
      <c r="C63" s="42">
        <v>13307729.34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2487917.65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532309.9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47787736.009999998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2394912.91</v>
      </c>
      <c r="D67" s="42">
        <v>6415403.5700000003</v>
      </c>
      <c r="E67" s="42">
        <v>60223136.789999999</v>
      </c>
    </row>
    <row r="68" spans="1:8" x14ac:dyDescent="0.2">
      <c r="A68" s="40">
        <v>1246</v>
      </c>
      <c r="B68" s="38" t="s">
        <v>135</v>
      </c>
      <c r="C68" s="42">
        <v>16515787.539999999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1059099.8899999999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f>SUM(C75:C79)</f>
        <v>5477419.8700000001</v>
      </c>
      <c r="D74" s="42">
        <f>SUM(D75:D79)</f>
        <v>57569.61</v>
      </c>
      <c r="E74" s="42">
        <v>0</v>
      </c>
    </row>
    <row r="75" spans="1:8" x14ac:dyDescent="0.2">
      <c r="A75" s="40">
        <v>1251</v>
      </c>
      <c r="B75" s="38" t="s">
        <v>142</v>
      </c>
      <c r="C75" s="42">
        <v>4665343.82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812076.05</v>
      </c>
      <c r="D78" s="42">
        <v>57569.61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0" spans="1:8" x14ac:dyDescent="0.2">
      <c r="A100" s="37" t="s">
        <v>159</v>
      </c>
      <c r="C100" s="42"/>
    </row>
    <row r="101" spans="1:8" x14ac:dyDescent="0.2">
      <c r="A101" s="39" t="s">
        <v>68</v>
      </c>
      <c r="B101" s="39" t="s">
        <v>69</v>
      </c>
      <c r="C101" s="39" t="s">
        <v>70</v>
      </c>
      <c r="D101" s="39" t="s">
        <v>85</v>
      </c>
      <c r="E101" s="39"/>
      <c r="F101" s="39"/>
      <c r="G101" s="39"/>
      <c r="H101" s="39"/>
    </row>
    <row r="102" spans="1:8" x14ac:dyDescent="0.2">
      <c r="A102" s="40">
        <v>1290</v>
      </c>
      <c r="B102" s="38" t="s">
        <v>160</v>
      </c>
      <c r="C102" s="42">
        <f>SUM(C103:C105)</f>
        <v>0</v>
      </c>
    </row>
    <row r="103" spans="1:8" x14ac:dyDescent="0.2">
      <c r="A103" s="40">
        <v>1291</v>
      </c>
      <c r="B103" s="38" t="s">
        <v>161</v>
      </c>
      <c r="C103" s="42">
        <v>0</v>
      </c>
    </row>
    <row r="104" spans="1:8" x14ac:dyDescent="0.2">
      <c r="A104" s="40">
        <v>1292</v>
      </c>
      <c r="B104" s="38" t="s">
        <v>162</v>
      </c>
      <c r="C104" s="42">
        <v>0</v>
      </c>
    </row>
    <row r="105" spans="1:8" x14ac:dyDescent="0.2">
      <c r="A105" s="40">
        <v>1293</v>
      </c>
      <c r="B105" s="38" t="s">
        <v>163</v>
      </c>
      <c r="C105" s="42">
        <v>0</v>
      </c>
    </row>
    <row r="107" spans="1:8" x14ac:dyDescent="0.2">
      <c r="A107" s="37" t="s">
        <v>164</v>
      </c>
      <c r="B107" s="37"/>
      <c r="C107" s="37"/>
      <c r="D107" s="37"/>
      <c r="E107" s="37"/>
      <c r="F107" s="37"/>
      <c r="G107" s="37"/>
      <c r="H107" s="37"/>
    </row>
    <row r="108" spans="1:8" x14ac:dyDescent="0.2">
      <c r="A108" s="39" t="s">
        <v>68</v>
      </c>
      <c r="B108" s="39" t="s">
        <v>69</v>
      </c>
      <c r="C108" s="39" t="s">
        <v>70</v>
      </c>
      <c r="D108" s="39" t="s">
        <v>81</v>
      </c>
      <c r="E108" s="39" t="s">
        <v>82</v>
      </c>
      <c r="F108" s="39" t="s">
        <v>83</v>
      </c>
      <c r="G108" s="39" t="s">
        <v>165</v>
      </c>
      <c r="H108" s="39" t="s">
        <v>166</v>
      </c>
    </row>
    <row r="109" spans="1:8" x14ac:dyDescent="0.2">
      <c r="A109" s="40">
        <v>2110</v>
      </c>
      <c r="B109" s="38" t="s">
        <v>167</v>
      </c>
      <c r="C109" s="42">
        <f>SUM(C110:C118)</f>
        <v>20481894.5</v>
      </c>
      <c r="D109" s="42">
        <f>SUM(D110:D118)</f>
        <v>20481894.5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2111</v>
      </c>
      <c r="B110" s="38" t="s">
        <v>168</v>
      </c>
      <c r="C110" s="42">
        <v>0</v>
      </c>
      <c r="D110" s="42">
        <f>C110</f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2112</v>
      </c>
      <c r="B111" s="38" t="s">
        <v>169</v>
      </c>
      <c r="C111" s="42">
        <v>3174156.31</v>
      </c>
      <c r="D111" s="42">
        <f t="shared" ref="D111:D118" si="1">C111</f>
        <v>3174156.31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2113</v>
      </c>
      <c r="B112" s="38" t="s">
        <v>170</v>
      </c>
      <c r="C112" s="42">
        <v>10829539.73</v>
      </c>
      <c r="D112" s="42">
        <f t="shared" si="1"/>
        <v>10829539.73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2114</v>
      </c>
      <c r="B113" s="38" t="s">
        <v>171</v>
      </c>
      <c r="C113" s="42">
        <v>0</v>
      </c>
      <c r="D113" s="42">
        <f t="shared" si="1"/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2115</v>
      </c>
      <c r="B114" s="38" t="s">
        <v>172</v>
      </c>
      <c r="C114" s="42">
        <v>13171.5</v>
      </c>
      <c r="D114" s="42">
        <f t="shared" si="1"/>
        <v>13171.5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2116</v>
      </c>
      <c r="B115" s="38" t="s">
        <v>173</v>
      </c>
      <c r="C115" s="42">
        <v>0</v>
      </c>
      <c r="D115" s="42">
        <f t="shared" si="1"/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2117</v>
      </c>
      <c r="B116" s="38" t="s">
        <v>174</v>
      </c>
      <c r="C116" s="42">
        <v>3988091.28</v>
      </c>
      <c r="D116" s="42">
        <f t="shared" si="1"/>
        <v>3988091.28</v>
      </c>
      <c r="E116" s="42">
        <v>0</v>
      </c>
      <c r="F116" s="42">
        <v>0</v>
      </c>
      <c r="G116" s="42">
        <v>0</v>
      </c>
    </row>
    <row r="117" spans="1:8" x14ac:dyDescent="0.2">
      <c r="A117" s="40">
        <v>2118</v>
      </c>
      <c r="B117" s="38" t="s">
        <v>175</v>
      </c>
      <c r="C117" s="42">
        <v>0</v>
      </c>
      <c r="D117" s="42">
        <f t="shared" si="1"/>
        <v>0</v>
      </c>
      <c r="E117" s="42">
        <v>0</v>
      </c>
      <c r="F117" s="42">
        <v>0</v>
      </c>
      <c r="G117" s="42">
        <v>0</v>
      </c>
    </row>
    <row r="118" spans="1:8" x14ac:dyDescent="0.2">
      <c r="A118" s="40">
        <v>2119</v>
      </c>
      <c r="B118" s="38" t="s">
        <v>176</v>
      </c>
      <c r="C118" s="42">
        <v>2476935.6800000002</v>
      </c>
      <c r="D118" s="42">
        <f t="shared" si="1"/>
        <v>2476935.6800000002</v>
      </c>
      <c r="E118" s="42">
        <v>0</v>
      </c>
      <c r="F118" s="42">
        <v>0</v>
      </c>
      <c r="G118" s="42">
        <v>0</v>
      </c>
    </row>
    <row r="119" spans="1:8" x14ac:dyDescent="0.2">
      <c r="A119" s="40">
        <v>2120</v>
      </c>
      <c r="B119" s="38" t="s">
        <v>177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</row>
    <row r="120" spans="1:8" x14ac:dyDescent="0.2">
      <c r="A120" s="40">
        <v>2121</v>
      </c>
      <c r="B120" s="38" t="s">
        <v>178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</row>
    <row r="121" spans="1:8" x14ac:dyDescent="0.2">
      <c r="A121" s="40">
        <v>2122</v>
      </c>
      <c r="B121" s="38" t="s">
        <v>179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</row>
    <row r="122" spans="1:8" x14ac:dyDescent="0.2">
      <c r="A122" s="40">
        <v>2129</v>
      </c>
      <c r="B122" s="38" t="s">
        <v>180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</row>
    <row r="124" spans="1:8" x14ac:dyDescent="0.2">
      <c r="A124" s="37" t="s">
        <v>181</v>
      </c>
      <c r="B124" s="37"/>
      <c r="C124" s="37"/>
      <c r="D124" s="37"/>
      <c r="E124" s="37"/>
      <c r="F124" s="37"/>
      <c r="G124" s="37"/>
      <c r="H124" s="37"/>
    </row>
    <row r="125" spans="1:8" x14ac:dyDescent="0.2">
      <c r="A125" s="39" t="s">
        <v>68</v>
      </c>
      <c r="B125" s="39" t="s">
        <v>69</v>
      </c>
      <c r="C125" s="39" t="s">
        <v>70</v>
      </c>
      <c r="D125" s="39" t="s">
        <v>182</v>
      </c>
      <c r="E125" s="39" t="s">
        <v>85</v>
      </c>
      <c r="F125" s="39"/>
      <c r="G125" s="39"/>
      <c r="H125" s="39"/>
    </row>
    <row r="126" spans="1:8" x14ac:dyDescent="0.2">
      <c r="A126" s="40">
        <v>2160</v>
      </c>
      <c r="B126" s="38" t="s">
        <v>183</v>
      </c>
      <c r="C126" s="42">
        <v>0</v>
      </c>
    </row>
    <row r="127" spans="1:8" x14ac:dyDescent="0.2">
      <c r="A127" s="40">
        <v>2161</v>
      </c>
      <c r="B127" s="38" t="s">
        <v>184</v>
      </c>
      <c r="C127" s="42">
        <v>0</v>
      </c>
    </row>
    <row r="128" spans="1:8" x14ac:dyDescent="0.2">
      <c r="A128" s="40">
        <v>2162</v>
      </c>
      <c r="B128" s="38" t="s">
        <v>185</v>
      </c>
      <c r="C128" s="42">
        <v>0</v>
      </c>
    </row>
    <row r="129" spans="1:8" x14ac:dyDescent="0.2">
      <c r="A129" s="40">
        <v>2163</v>
      </c>
      <c r="B129" s="38" t="s">
        <v>186</v>
      </c>
      <c r="C129" s="42">
        <v>0</v>
      </c>
    </row>
    <row r="130" spans="1:8" x14ac:dyDescent="0.2">
      <c r="A130" s="40">
        <v>2164</v>
      </c>
      <c r="B130" s="38" t="s">
        <v>187</v>
      </c>
      <c r="C130" s="42">
        <v>0</v>
      </c>
    </row>
    <row r="131" spans="1:8" x14ac:dyDescent="0.2">
      <c r="A131" s="40">
        <v>2165</v>
      </c>
      <c r="B131" s="38" t="s">
        <v>188</v>
      </c>
      <c r="C131" s="42">
        <v>0</v>
      </c>
    </row>
    <row r="132" spans="1:8" x14ac:dyDescent="0.2">
      <c r="A132" s="40">
        <v>2166</v>
      </c>
      <c r="B132" s="38" t="s">
        <v>189</v>
      </c>
      <c r="C132" s="42">
        <v>0</v>
      </c>
    </row>
    <row r="133" spans="1:8" x14ac:dyDescent="0.2">
      <c r="A133" s="40">
        <v>2250</v>
      </c>
      <c r="B133" s="38" t="s">
        <v>190</v>
      </c>
      <c r="C133" s="42">
        <v>0</v>
      </c>
    </row>
    <row r="134" spans="1:8" x14ac:dyDescent="0.2">
      <c r="A134" s="40">
        <v>2251</v>
      </c>
      <c r="B134" s="38" t="s">
        <v>191</v>
      </c>
      <c r="C134" s="42">
        <v>0</v>
      </c>
    </row>
    <row r="135" spans="1:8" x14ac:dyDescent="0.2">
      <c r="A135" s="40">
        <v>2252</v>
      </c>
      <c r="B135" s="38" t="s">
        <v>192</v>
      </c>
      <c r="C135" s="42">
        <v>0</v>
      </c>
    </row>
    <row r="136" spans="1:8" x14ac:dyDescent="0.2">
      <c r="A136" s="40">
        <v>2253</v>
      </c>
      <c r="B136" s="38" t="s">
        <v>193</v>
      </c>
      <c r="C136" s="42">
        <v>0</v>
      </c>
    </row>
    <row r="137" spans="1:8" x14ac:dyDescent="0.2">
      <c r="A137" s="40">
        <v>2254</v>
      </c>
      <c r="B137" s="38" t="s">
        <v>194</v>
      </c>
      <c r="C137" s="42">
        <v>0</v>
      </c>
    </row>
    <row r="138" spans="1:8" x14ac:dyDescent="0.2">
      <c r="A138" s="40">
        <v>2255</v>
      </c>
      <c r="B138" s="38" t="s">
        <v>195</v>
      </c>
      <c r="C138" s="42">
        <v>0</v>
      </c>
    </row>
    <row r="139" spans="1:8" x14ac:dyDescent="0.2">
      <c r="A139" s="40">
        <v>2256</v>
      </c>
      <c r="B139" s="38" t="s">
        <v>196</v>
      </c>
      <c r="C139" s="42">
        <v>0</v>
      </c>
    </row>
    <row r="141" spans="1:8" x14ac:dyDescent="0.2">
      <c r="A141" s="37" t="s">
        <v>197</v>
      </c>
      <c r="B141" s="37"/>
      <c r="C141" s="37"/>
      <c r="D141" s="37"/>
      <c r="E141" s="37"/>
      <c r="F141" s="37"/>
      <c r="G141" s="37"/>
      <c r="H141" s="37"/>
    </row>
    <row r="142" spans="1:8" x14ac:dyDescent="0.2">
      <c r="A142" s="41" t="s">
        <v>68</v>
      </c>
      <c r="B142" s="41" t="s">
        <v>69</v>
      </c>
      <c r="C142" s="41" t="s">
        <v>70</v>
      </c>
      <c r="D142" s="41" t="s">
        <v>182</v>
      </c>
      <c r="E142" s="41" t="s">
        <v>85</v>
      </c>
      <c r="F142" s="41"/>
      <c r="G142" s="41"/>
      <c r="H142" s="41"/>
    </row>
    <row r="143" spans="1:8" x14ac:dyDescent="0.2">
      <c r="A143" s="40">
        <v>2159</v>
      </c>
      <c r="B143" s="38" t="s">
        <v>198</v>
      </c>
      <c r="C143" s="42">
        <v>0</v>
      </c>
    </row>
    <row r="144" spans="1:8" x14ac:dyDescent="0.2">
      <c r="A144" s="40">
        <v>2199</v>
      </c>
      <c r="B144" s="38" t="s">
        <v>199</v>
      </c>
      <c r="C144" s="42">
        <v>0</v>
      </c>
    </row>
    <row r="145" spans="1:3" x14ac:dyDescent="0.2">
      <c r="A145" s="40">
        <v>2240</v>
      </c>
      <c r="B145" s="38" t="s">
        <v>200</v>
      </c>
      <c r="C145" s="42">
        <v>0</v>
      </c>
    </row>
    <row r="146" spans="1:3" x14ac:dyDescent="0.2">
      <c r="A146" s="40">
        <v>2241</v>
      </c>
      <c r="B146" s="38" t="s">
        <v>201</v>
      </c>
      <c r="C146" s="42">
        <v>0</v>
      </c>
    </row>
    <row r="147" spans="1:3" x14ac:dyDescent="0.2">
      <c r="A147" s="40">
        <v>2242</v>
      </c>
      <c r="B147" s="38" t="s">
        <v>202</v>
      </c>
      <c r="C147" s="42">
        <v>0</v>
      </c>
    </row>
    <row r="148" spans="1:3" x14ac:dyDescent="0.2">
      <c r="A148" s="40">
        <v>2249</v>
      </c>
      <c r="B148" s="38" t="s">
        <v>203</v>
      </c>
      <c r="C148" s="42">
        <v>0</v>
      </c>
    </row>
    <row r="150" spans="1:3" x14ac:dyDescent="0.2">
      <c r="B150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0"/>
      <c r="B3" s="12"/>
    </row>
    <row r="4" spans="1:2" ht="15" customHeight="1" x14ac:dyDescent="0.2">
      <c r="A4" s="111" t="s">
        <v>10</v>
      </c>
      <c r="B4" s="27" t="s">
        <v>206</v>
      </c>
    </row>
    <row r="5" spans="1:2" ht="15" customHeight="1" x14ac:dyDescent="0.2">
      <c r="A5" s="109"/>
      <c r="B5" s="27" t="s">
        <v>207</v>
      </c>
    </row>
    <row r="6" spans="1:2" ht="22.5" x14ac:dyDescent="0.2">
      <c r="A6" s="109"/>
      <c r="B6" s="25" t="s">
        <v>208</v>
      </c>
    </row>
    <row r="7" spans="1:2" ht="15" customHeight="1" x14ac:dyDescent="0.2">
      <c r="A7" s="109"/>
      <c r="B7" s="27" t="s">
        <v>209</v>
      </c>
    </row>
    <row r="8" spans="1:2" x14ac:dyDescent="0.2">
      <c r="A8" s="109"/>
    </row>
    <row r="9" spans="1:2" ht="15" customHeight="1" x14ac:dyDescent="0.2">
      <c r="A9" s="111" t="s">
        <v>12</v>
      </c>
      <c r="B9" s="27" t="s">
        <v>210</v>
      </c>
    </row>
    <row r="10" spans="1:2" ht="15" customHeight="1" x14ac:dyDescent="0.2">
      <c r="A10" s="109"/>
      <c r="B10" s="27" t="s">
        <v>211</v>
      </c>
    </row>
    <row r="11" spans="1:2" ht="15" customHeight="1" x14ac:dyDescent="0.2">
      <c r="A11" s="109"/>
      <c r="B11" s="27" t="s">
        <v>212</v>
      </c>
    </row>
    <row r="12" spans="1:2" ht="15" customHeight="1" x14ac:dyDescent="0.2">
      <c r="A12" s="109"/>
      <c r="B12" s="27" t="s">
        <v>213</v>
      </c>
    </row>
    <row r="13" spans="1:2" ht="15" customHeight="1" x14ac:dyDescent="0.2">
      <c r="A13" s="109"/>
      <c r="B13" s="27" t="s">
        <v>214</v>
      </c>
    </row>
    <row r="14" spans="1:2" x14ac:dyDescent="0.2">
      <c r="A14" s="109"/>
    </row>
    <row r="15" spans="1:2" ht="15" customHeight="1" x14ac:dyDescent="0.2">
      <c r="A15" s="111" t="s">
        <v>14</v>
      </c>
      <c r="B15" s="28" t="s">
        <v>215</v>
      </c>
    </row>
    <row r="16" spans="1:2" ht="15" customHeight="1" x14ac:dyDescent="0.2">
      <c r="A16" s="109"/>
      <c r="B16" s="28" t="s">
        <v>216</v>
      </c>
    </row>
    <row r="17" spans="1:2" ht="15" customHeight="1" x14ac:dyDescent="0.2">
      <c r="A17" s="109"/>
      <c r="B17" s="28" t="s">
        <v>217</v>
      </c>
    </row>
    <row r="18" spans="1:2" ht="15" customHeight="1" x14ac:dyDescent="0.2">
      <c r="A18" s="109"/>
      <c r="B18" s="27" t="s">
        <v>218</v>
      </c>
    </row>
    <row r="19" spans="1:2" ht="15" customHeight="1" x14ac:dyDescent="0.2">
      <c r="A19" s="109"/>
      <c r="B19" s="23" t="s">
        <v>219</v>
      </c>
    </row>
    <row r="20" spans="1:2" x14ac:dyDescent="0.2">
      <c r="A20" s="109"/>
    </row>
    <row r="21" spans="1:2" ht="15" customHeight="1" x14ac:dyDescent="0.2">
      <c r="A21" s="111" t="s">
        <v>16</v>
      </c>
      <c r="B21" s="1" t="s">
        <v>220</v>
      </c>
    </row>
    <row r="22" spans="1:2" ht="15" customHeight="1" x14ac:dyDescent="0.2">
      <c r="A22" s="109"/>
      <c r="B22" s="29" t="s">
        <v>221</v>
      </c>
    </row>
    <row r="23" spans="1:2" x14ac:dyDescent="0.2">
      <c r="A23" s="109"/>
    </row>
    <row r="24" spans="1:2" ht="15" customHeight="1" x14ac:dyDescent="0.2">
      <c r="A24" s="111" t="s">
        <v>18</v>
      </c>
      <c r="B24" s="23" t="s">
        <v>222</v>
      </c>
    </row>
    <row r="25" spans="1:2" ht="15" customHeight="1" x14ac:dyDescent="0.2">
      <c r="A25" s="109"/>
      <c r="B25" s="23" t="s">
        <v>223</v>
      </c>
    </row>
    <row r="26" spans="1:2" ht="15" customHeight="1" x14ac:dyDescent="0.2">
      <c r="A26" s="109"/>
      <c r="B26" s="23" t="s">
        <v>224</v>
      </c>
    </row>
    <row r="27" spans="1:2" x14ac:dyDescent="0.2">
      <c r="A27" s="109"/>
    </row>
    <row r="28" spans="1:2" ht="15" customHeight="1" x14ac:dyDescent="0.2">
      <c r="A28" s="111" t="s">
        <v>20</v>
      </c>
      <c r="B28" s="23" t="s">
        <v>225</v>
      </c>
    </row>
    <row r="29" spans="1:2" ht="15" customHeight="1" x14ac:dyDescent="0.2">
      <c r="A29" s="109"/>
      <c r="B29" s="23" t="s">
        <v>226</v>
      </c>
    </row>
    <row r="30" spans="1:2" ht="15" customHeight="1" x14ac:dyDescent="0.2">
      <c r="A30" s="109"/>
      <c r="B30" s="23" t="s">
        <v>227</v>
      </c>
    </row>
    <row r="31" spans="1:2" ht="15" customHeight="1" x14ac:dyDescent="0.2">
      <c r="A31" s="109"/>
      <c r="B31" s="30" t="s">
        <v>228</v>
      </c>
    </row>
    <row r="32" spans="1:2" x14ac:dyDescent="0.2">
      <c r="A32" s="109"/>
    </row>
    <row r="33" spans="1:2" ht="15" customHeight="1" x14ac:dyDescent="0.2">
      <c r="A33" s="111" t="s">
        <v>22</v>
      </c>
      <c r="B33" s="23" t="s">
        <v>229</v>
      </c>
    </row>
    <row r="34" spans="1:2" ht="15" customHeight="1" x14ac:dyDescent="0.2">
      <c r="A34" s="109"/>
      <c r="B34" s="23" t="s">
        <v>230</v>
      </c>
    </row>
    <row r="35" spans="1:2" x14ac:dyDescent="0.2">
      <c r="A35" s="109"/>
    </row>
    <row r="36" spans="1:2" ht="15" customHeight="1" x14ac:dyDescent="0.2">
      <c r="A36" s="111" t="s">
        <v>24</v>
      </c>
      <c r="B36" s="27" t="s">
        <v>231</v>
      </c>
    </row>
    <row r="37" spans="1:2" ht="15" customHeight="1" x14ac:dyDescent="0.2">
      <c r="A37" s="109"/>
      <c r="B37" s="27" t="s">
        <v>232</v>
      </c>
    </row>
    <row r="38" spans="1:2" ht="15" customHeight="1" x14ac:dyDescent="0.2">
      <c r="A38" s="109"/>
      <c r="B38" s="31" t="s">
        <v>233</v>
      </c>
    </row>
    <row r="39" spans="1:2" ht="15" customHeight="1" x14ac:dyDescent="0.2">
      <c r="A39" s="109"/>
      <c r="B39" s="27" t="s">
        <v>234</v>
      </c>
    </row>
    <row r="40" spans="1:2" ht="15" customHeight="1" x14ac:dyDescent="0.2">
      <c r="A40" s="109"/>
      <c r="B40" s="27" t="s">
        <v>235</v>
      </c>
    </row>
    <row r="41" spans="1:2" ht="15" customHeight="1" x14ac:dyDescent="0.2">
      <c r="A41" s="109"/>
      <c r="B41" s="27" t="s">
        <v>236</v>
      </c>
    </row>
    <row r="42" spans="1:2" x14ac:dyDescent="0.2">
      <c r="A42" s="109"/>
    </row>
    <row r="43" spans="1:2" ht="15" customHeight="1" x14ac:dyDescent="0.2">
      <c r="A43" s="111" t="s">
        <v>26</v>
      </c>
      <c r="B43" s="27" t="s">
        <v>237</v>
      </c>
    </row>
    <row r="44" spans="1:2" ht="15" customHeight="1" x14ac:dyDescent="0.2">
      <c r="A44" s="109"/>
      <c r="B44" s="27" t="s">
        <v>238</v>
      </c>
    </row>
    <row r="45" spans="1:2" ht="15" customHeight="1" x14ac:dyDescent="0.2">
      <c r="A45" s="109"/>
      <c r="B45" s="31" t="s">
        <v>239</v>
      </c>
    </row>
    <row r="46" spans="1:2" ht="15" customHeight="1" x14ac:dyDescent="0.2">
      <c r="A46" s="109"/>
      <c r="B46" s="27" t="s">
        <v>240</v>
      </c>
    </row>
    <row r="47" spans="1:2" ht="15" customHeight="1" x14ac:dyDescent="0.2">
      <c r="A47" s="109"/>
      <c r="B47" s="27" t="s">
        <v>241</v>
      </c>
    </row>
    <row r="48" spans="1:2" ht="15" customHeight="1" x14ac:dyDescent="0.2">
      <c r="A48" s="109"/>
      <c r="B48" s="27" t="s">
        <v>242</v>
      </c>
    </row>
    <row r="49" spans="1:2" x14ac:dyDescent="0.2">
      <c r="A49" s="109"/>
    </row>
    <row r="50" spans="1:2" ht="25.5" customHeight="1" x14ac:dyDescent="0.2">
      <c r="A50" s="111" t="s">
        <v>28</v>
      </c>
      <c r="B50" s="25" t="s">
        <v>243</v>
      </c>
    </row>
    <row r="51" spans="1:2" x14ac:dyDescent="0.2">
      <c r="A51" s="109"/>
    </row>
    <row r="52" spans="1:2" ht="15" customHeight="1" x14ac:dyDescent="0.2">
      <c r="A52" s="111" t="s">
        <v>30</v>
      </c>
      <c r="B52" s="27" t="s">
        <v>244</v>
      </c>
    </row>
    <row r="53" spans="1:2" x14ac:dyDescent="0.2">
      <c r="A53" s="109"/>
    </row>
    <row r="54" spans="1:2" ht="15" customHeight="1" x14ac:dyDescent="0.2">
      <c r="A54" s="111" t="s">
        <v>32</v>
      </c>
      <c r="B54" s="28" t="s">
        <v>245</v>
      </c>
    </row>
    <row r="55" spans="1:2" ht="15" customHeight="1" x14ac:dyDescent="0.2">
      <c r="A55" s="109"/>
      <c r="B55" s="28" t="s">
        <v>246</v>
      </c>
    </row>
    <row r="56" spans="1:2" ht="15" customHeight="1" x14ac:dyDescent="0.2">
      <c r="A56" s="109"/>
      <c r="B56" s="28" t="s">
        <v>247</v>
      </c>
    </row>
    <row r="57" spans="1:2" ht="15" customHeight="1" x14ac:dyDescent="0.2">
      <c r="A57" s="109"/>
      <c r="B57" s="28" t="s">
        <v>248</v>
      </c>
    </row>
    <row r="58" spans="1:2" ht="15" customHeight="1" x14ac:dyDescent="0.2">
      <c r="A58" s="109"/>
      <c r="B58" s="28" t="s">
        <v>249</v>
      </c>
    </row>
    <row r="59" spans="1:2" x14ac:dyDescent="0.2">
      <c r="A59" s="109"/>
    </row>
    <row r="60" spans="1:2" ht="15" customHeight="1" x14ac:dyDescent="0.2">
      <c r="A60" s="111" t="s">
        <v>34</v>
      </c>
      <c r="B60" s="23" t="s">
        <v>250</v>
      </c>
    </row>
    <row r="61" spans="1:2" x14ac:dyDescent="0.2">
      <c r="A61" s="109"/>
      <c r="B61" s="23"/>
    </row>
    <row r="62" spans="1:2" ht="15" customHeight="1" x14ac:dyDescent="0.2">
      <c r="A62" s="111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109" zoomScaleNormal="100" workbookViewId="0">
      <selection activeCell="C98" sqref="C98:D21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3" t="str">
        <f>ESF!A1</f>
        <v>MUNICIPIO DE SANTA CRUZ DE JUVENTINO ROSAS GTO</v>
      </c>
      <c r="B1" s="163"/>
      <c r="C1" s="163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3" t="s">
        <v>251</v>
      </c>
      <c r="B2" s="163"/>
      <c r="C2" s="163"/>
      <c r="D2" s="34" t="s">
        <v>3</v>
      </c>
      <c r="E2" s="43" t="str">
        <f>'Notas a los Edos Financieros'!D2</f>
        <v>Anual</v>
      </c>
    </row>
    <row r="3" spans="1:5" s="35" customFormat="1" ht="18.95" customHeight="1" x14ac:dyDescent="0.25">
      <c r="A3" s="163" t="str">
        <f>ESF!A3</f>
        <v>Correspondiente del 01 DE ENERO al 31 DE DICIEMBRE DEL 2023</v>
      </c>
      <c r="B3" s="163"/>
      <c r="C3" s="163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f>SUM(C9+C19+C25+C28+C34+C37+C46)</f>
        <v>50024042.769999996</v>
      </c>
      <c r="D8" s="66"/>
      <c r="E8" s="64"/>
    </row>
    <row r="9" spans="1:5" x14ac:dyDescent="0.2">
      <c r="A9" s="65">
        <v>4110</v>
      </c>
      <c r="B9" s="66" t="s">
        <v>254</v>
      </c>
      <c r="C9" s="69">
        <f>SUM(C10:C18)</f>
        <v>21555268.800000001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19774215.82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34188.870000000003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1746864.11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f>SUM(C20:C24)</f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f>SUM(C26:C27)</f>
        <v>205912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205912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f>SUM(C29:C33)</f>
        <v>18469239.129999999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2981155.12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15488084.01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f>SUM(C35:C36)</f>
        <v>4028839.97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4028839.97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f>SUM(C38:C45)</f>
        <v>5764782.8700000001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1384410.93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4380371.9400000004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f>+C59+C65</f>
        <v>388802546.10000002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f>SUM(C60:C64)</f>
        <v>300534740.40000004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142732450.36000001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154794685.61000001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200000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2807604.43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f>SUM(C66:C69)</f>
        <v>88267805.700000003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88267805.700000003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f>C99+C127+C160+C170+C185+C214</f>
        <v>235855400.36000001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f>C100+C107+C117</f>
        <v>139346871.59</v>
      </c>
      <c r="D99" s="70">
        <f>C99/$C$98</f>
        <v>0.59081484408373375</v>
      </c>
      <c r="E99" s="66"/>
    </row>
    <row r="100" spans="1:5" x14ac:dyDescent="0.2">
      <c r="A100" s="68">
        <v>5110</v>
      </c>
      <c r="B100" s="66" t="s">
        <v>334</v>
      </c>
      <c r="C100" s="69">
        <f>SUM(C101:C106)</f>
        <v>74348985.870000005</v>
      </c>
      <c r="D100" s="70">
        <f t="shared" ref="D100:D163" si="0">C100/$C$98</f>
        <v>0.31523122114870705</v>
      </c>
      <c r="E100" s="66"/>
    </row>
    <row r="101" spans="1:5" x14ac:dyDescent="0.2">
      <c r="A101" s="68">
        <v>5111</v>
      </c>
      <c r="B101" s="66" t="s">
        <v>335</v>
      </c>
      <c r="C101" s="69">
        <v>45573013</v>
      </c>
      <c r="D101" s="70">
        <f t="shared" si="0"/>
        <v>0.19322437786219532</v>
      </c>
      <c r="E101" s="66"/>
    </row>
    <row r="102" spans="1:5" x14ac:dyDescent="0.2">
      <c r="A102" s="68">
        <v>5112</v>
      </c>
      <c r="B102" s="66" t="s">
        <v>336</v>
      </c>
      <c r="C102" s="69">
        <v>348848</v>
      </c>
      <c r="D102" s="70">
        <f t="shared" si="0"/>
        <v>1.4790757365213292E-3</v>
      </c>
      <c r="E102" s="66"/>
    </row>
    <row r="103" spans="1:5" x14ac:dyDescent="0.2">
      <c r="A103" s="68">
        <v>5113</v>
      </c>
      <c r="B103" s="66" t="s">
        <v>337</v>
      </c>
      <c r="C103" s="69">
        <v>8369170</v>
      </c>
      <c r="D103" s="70">
        <f t="shared" si="0"/>
        <v>3.5484326359394962E-2</v>
      </c>
      <c r="E103" s="66"/>
    </row>
    <row r="104" spans="1:5" x14ac:dyDescent="0.2">
      <c r="A104" s="68">
        <v>5114</v>
      </c>
      <c r="B104" s="66" t="s">
        <v>338</v>
      </c>
      <c r="C104" s="69">
        <v>8987693.8900000006</v>
      </c>
      <c r="D104" s="70">
        <f t="shared" si="0"/>
        <v>3.8106797115018583E-2</v>
      </c>
      <c r="E104" s="66"/>
    </row>
    <row r="105" spans="1:5" x14ac:dyDescent="0.2">
      <c r="A105" s="68">
        <v>5115</v>
      </c>
      <c r="B105" s="66" t="s">
        <v>339</v>
      </c>
      <c r="C105" s="69">
        <v>4682629.9800000004</v>
      </c>
      <c r="D105" s="70">
        <f t="shared" si="0"/>
        <v>1.9853817096630505E-2</v>
      </c>
      <c r="E105" s="66"/>
    </row>
    <row r="106" spans="1:5" x14ac:dyDescent="0.2">
      <c r="A106" s="68">
        <v>5116</v>
      </c>
      <c r="B106" s="66" t="s">
        <v>340</v>
      </c>
      <c r="C106" s="69">
        <v>6387631</v>
      </c>
      <c r="D106" s="70">
        <f t="shared" si="0"/>
        <v>2.7082826978946345E-2</v>
      </c>
      <c r="E106" s="66"/>
    </row>
    <row r="107" spans="1:5" x14ac:dyDescent="0.2">
      <c r="A107" s="68">
        <v>5120</v>
      </c>
      <c r="B107" s="66" t="s">
        <v>341</v>
      </c>
      <c r="C107" s="69">
        <f>SUM(C108:C116)</f>
        <v>21817807.890000001</v>
      </c>
      <c r="D107" s="70">
        <f t="shared" si="0"/>
        <v>9.2505017297455111E-2</v>
      </c>
      <c r="E107" s="66"/>
    </row>
    <row r="108" spans="1:5" x14ac:dyDescent="0.2">
      <c r="A108" s="68">
        <v>5121</v>
      </c>
      <c r="B108" s="66" t="s">
        <v>342</v>
      </c>
      <c r="C108" s="69">
        <v>2326154.7999999998</v>
      </c>
      <c r="D108" s="70">
        <f t="shared" si="0"/>
        <v>9.8626310716203765E-3</v>
      </c>
      <c r="E108" s="66"/>
    </row>
    <row r="109" spans="1:5" x14ac:dyDescent="0.2">
      <c r="A109" s="68">
        <v>5122</v>
      </c>
      <c r="B109" s="66" t="s">
        <v>343</v>
      </c>
      <c r="C109" s="69">
        <v>242025.32</v>
      </c>
      <c r="D109" s="70">
        <f t="shared" si="0"/>
        <v>1.0261597556408819E-3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>
        <f t="shared" si="0"/>
        <v>0</v>
      </c>
      <c r="E110" s="66"/>
    </row>
    <row r="111" spans="1:5" x14ac:dyDescent="0.2">
      <c r="A111" s="68">
        <v>5124</v>
      </c>
      <c r="B111" s="66" t="s">
        <v>345</v>
      </c>
      <c r="C111" s="69">
        <v>4858850.71</v>
      </c>
      <c r="D111" s="70">
        <f t="shared" si="0"/>
        <v>2.0600972895187683E-2</v>
      </c>
      <c r="E111" s="66"/>
    </row>
    <row r="112" spans="1:5" x14ac:dyDescent="0.2">
      <c r="A112" s="68">
        <v>5125</v>
      </c>
      <c r="B112" s="66" t="s">
        <v>346</v>
      </c>
      <c r="C112" s="69">
        <v>882804.57</v>
      </c>
      <c r="D112" s="70">
        <f t="shared" si="0"/>
        <v>3.7429906996088421E-3</v>
      </c>
      <c r="E112" s="66"/>
    </row>
    <row r="113" spans="1:5" x14ac:dyDescent="0.2">
      <c r="A113" s="68">
        <v>5126</v>
      </c>
      <c r="B113" s="66" t="s">
        <v>347</v>
      </c>
      <c r="C113" s="69">
        <v>10941569.84</v>
      </c>
      <c r="D113" s="70">
        <f t="shared" si="0"/>
        <v>4.6391008318229038E-2</v>
      </c>
      <c r="E113" s="66"/>
    </row>
    <row r="114" spans="1:5" x14ac:dyDescent="0.2">
      <c r="A114" s="68">
        <v>5127</v>
      </c>
      <c r="B114" s="66" t="s">
        <v>348</v>
      </c>
      <c r="C114" s="69">
        <v>1105182.92</v>
      </c>
      <c r="D114" s="70">
        <f t="shared" si="0"/>
        <v>4.6858495430382088E-3</v>
      </c>
      <c r="E114" s="66"/>
    </row>
    <row r="115" spans="1:5" x14ac:dyDescent="0.2">
      <c r="A115" s="68">
        <v>5128</v>
      </c>
      <c r="B115" s="66" t="s">
        <v>349</v>
      </c>
      <c r="C115" s="69">
        <v>305194.90000000002</v>
      </c>
      <c r="D115" s="70">
        <f t="shared" si="0"/>
        <v>1.2939915708275623E-3</v>
      </c>
      <c r="E115" s="66"/>
    </row>
    <row r="116" spans="1:5" x14ac:dyDescent="0.2">
      <c r="A116" s="68">
        <v>5129</v>
      </c>
      <c r="B116" s="66" t="s">
        <v>350</v>
      </c>
      <c r="C116" s="69">
        <v>1156024.83</v>
      </c>
      <c r="D116" s="70">
        <f t="shared" si="0"/>
        <v>4.9014134433025113E-3</v>
      </c>
      <c r="E116" s="66"/>
    </row>
    <row r="117" spans="1:5" x14ac:dyDescent="0.2">
      <c r="A117" s="68">
        <v>5130</v>
      </c>
      <c r="B117" s="66" t="s">
        <v>351</v>
      </c>
      <c r="C117" s="69">
        <f>SUM(C118:C126)</f>
        <v>43180077.830000006</v>
      </c>
      <c r="D117" s="70">
        <f t="shared" si="0"/>
        <v>0.18307860563757161</v>
      </c>
      <c r="E117" s="66"/>
    </row>
    <row r="118" spans="1:5" x14ac:dyDescent="0.2">
      <c r="A118" s="68">
        <v>5131</v>
      </c>
      <c r="B118" s="66" t="s">
        <v>352</v>
      </c>
      <c r="C118" s="69">
        <v>11049014.630000001</v>
      </c>
      <c r="D118" s="70">
        <f t="shared" si="0"/>
        <v>4.6846561974562544E-2</v>
      </c>
      <c r="E118" s="66"/>
    </row>
    <row r="119" spans="1:5" x14ac:dyDescent="0.2">
      <c r="A119" s="68">
        <v>5132</v>
      </c>
      <c r="B119" s="66" t="s">
        <v>353</v>
      </c>
      <c r="C119" s="69">
        <v>1068160</v>
      </c>
      <c r="D119" s="70">
        <f t="shared" si="0"/>
        <v>4.528876584422508E-3</v>
      </c>
      <c r="E119" s="66"/>
    </row>
    <row r="120" spans="1:5" x14ac:dyDescent="0.2">
      <c r="A120" s="68">
        <v>5133</v>
      </c>
      <c r="B120" s="66" t="s">
        <v>354</v>
      </c>
      <c r="C120" s="69">
        <v>4019704.68</v>
      </c>
      <c r="D120" s="70">
        <f t="shared" si="0"/>
        <v>1.7043089426252218E-2</v>
      </c>
      <c r="E120" s="66"/>
    </row>
    <row r="121" spans="1:5" x14ac:dyDescent="0.2">
      <c r="A121" s="68">
        <v>5134</v>
      </c>
      <c r="B121" s="66" t="s">
        <v>355</v>
      </c>
      <c r="C121" s="69">
        <v>1798321.56</v>
      </c>
      <c r="D121" s="70">
        <f t="shared" si="0"/>
        <v>7.6246783294133431E-3</v>
      </c>
      <c r="E121" s="66"/>
    </row>
    <row r="122" spans="1:5" x14ac:dyDescent="0.2">
      <c r="A122" s="68">
        <v>5135</v>
      </c>
      <c r="B122" s="66" t="s">
        <v>356</v>
      </c>
      <c r="C122" s="69">
        <v>4969536.37</v>
      </c>
      <c r="D122" s="70">
        <f t="shared" si="0"/>
        <v>2.1070267470724449E-2</v>
      </c>
      <c r="E122" s="66"/>
    </row>
    <row r="123" spans="1:5" x14ac:dyDescent="0.2">
      <c r="A123" s="68">
        <v>5136</v>
      </c>
      <c r="B123" s="66" t="s">
        <v>357</v>
      </c>
      <c r="C123" s="69">
        <v>817724.14</v>
      </c>
      <c r="D123" s="70">
        <f t="shared" si="0"/>
        <v>3.4670570983401671E-3</v>
      </c>
      <c r="E123" s="66"/>
    </row>
    <row r="124" spans="1:5" x14ac:dyDescent="0.2">
      <c r="A124" s="68">
        <v>5137</v>
      </c>
      <c r="B124" s="66" t="s">
        <v>358</v>
      </c>
      <c r="C124" s="69">
        <v>141673.41</v>
      </c>
      <c r="D124" s="70">
        <f t="shared" si="0"/>
        <v>6.0067910161800623E-4</v>
      </c>
      <c r="E124" s="66"/>
    </row>
    <row r="125" spans="1:5" x14ac:dyDescent="0.2">
      <c r="A125" s="68">
        <v>5138</v>
      </c>
      <c r="B125" s="66" t="s">
        <v>359</v>
      </c>
      <c r="C125" s="69">
        <v>13988195.26</v>
      </c>
      <c r="D125" s="70">
        <f t="shared" si="0"/>
        <v>5.9308352654418736E-2</v>
      </c>
      <c r="E125" s="66"/>
    </row>
    <row r="126" spans="1:5" x14ac:dyDescent="0.2">
      <c r="A126" s="68">
        <v>5139</v>
      </c>
      <c r="B126" s="66" t="s">
        <v>360</v>
      </c>
      <c r="C126" s="69">
        <v>5327747.78</v>
      </c>
      <c r="D126" s="70">
        <f t="shared" si="0"/>
        <v>2.2589042997819615E-2</v>
      </c>
      <c r="E126" s="66"/>
    </row>
    <row r="127" spans="1:5" x14ac:dyDescent="0.2">
      <c r="A127" s="68">
        <v>5200</v>
      </c>
      <c r="B127" s="66" t="s">
        <v>361</v>
      </c>
      <c r="C127" s="69">
        <f>C128+C131+C134+C137+C142+C146+C149+C151+C157</f>
        <v>69363089.669999987</v>
      </c>
      <c r="D127" s="70">
        <f t="shared" si="0"/>
        <v>0.29409158986449752</v>
      </c>
      <c r="E127" s="66"/>
    </row>
    <row r="128" spans="1:5" x14ac:dyDescent="0.2">
      <c r="A128" s="68">
        <v>5210</v>
      </c>
      <c r="B128" s="66" t="s">
        <v>362</v>
      </c>
      <c r="C128" s="69">
        <f>SUM(C129:C130)</f>
        <v>33956814.479999997</v>
      </c>
      <c r="D128" s="70">
        <f t="shared" si="0"/>
        <v>0.14397302087707003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364</v>
      </c>
      <c r="C130" s="69">
        <v>33956814.479999997</v>
      </c>
      <c r="D130" s="70">
        <f t="shared" si="0"/>
        <v>0.14397302087707003</v>
      </c>
      <c r="E130" s="66"/>
    </row>
    <row r="131" spans="1:5" x14ac:dyDescent="0.2">
      <c r="A131" s="68">
        <v>5220</v>
      </c>
      <c r="B131" s="66" t="s">
        <v>365</v>
      </c>
      <c r="C131" s="69">
        <f>SUM(C132:C133)</f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309</v>
      </c>
      <c r="C134" s="69">
        <f>SUM(C135:C136)</f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370</v>
      </c>
      <c r="C137" s="69">
        <f>SUM(C138:C141)</f>
        <v>35331553.189999998</v>
      </c>
      <c r="D137" s="70">
        <f t="shared" si="0"/>
        <v>0.14980175622890704</v>
      </c>
      <c r="E137" s="66"/>
    </row>
    <row r="138" spans="1:5" x14ac:dyDescent="0.2">
      <c r="A138" s="68">
        <v>5241</v>
      </c>
      <c r="B138" s="66" t="s">
        <v>371</v>
      </c>
      <c r="C138" s="69">
        <v>32506301.010000002</v>
      </c>
      <c r="D138" s="70">
        <f t="shared" si="0"/>
        <v>0.13782300918437193</v>
      </c>
      <c r="E138" s="66"/>
    </row>
    <row r="139" spans="1:5" x14ac:dyDescent="0.2">
      <c r="A139" s="68">
        <v>5242</v>
      </c>
      <c r="B139" s="66" t="s">
        <v>372</v>
      </c>
      <c r="C139" s="69">
        <v>247197.86</v>
      </c>
      <c r="D139" s="70">
        <f t="shared" si="0"/>
        <v>1.0480907353517762E-3</v>
      </c>
      <c r="E139" s="66"/>
    </row>
    <row r="140" spans="1:5" x14ac:dyDescent="0.2">
      <c r="A140" s="68">
        <v>5243</v>
      </c>
      <c r="B140" s="66" t="s">
        <v>373</v>
      </c>
      <c r="C140" s="69">
        <v>2577126.3199999998</v>
      </c>
      <c r="D140" s="70">
        <f t="shared" si="0"/>
        <v>1.0926721695014742E-2</v>
      </c>
      <c r="E140" s="66"/>
    </row>
    <row r="141" spans="1:5" x14ac:dyDescent="0.2">
      <c r="A141" s="68">
        <v>5244</v>
      </c>
      <c r="B141" s="66" t="s">
        <v>374</v>
      </c>
      <c r="C141" s="69">
        <v>928</v>
      </c>
      <c r="D141" s="70">
        <f t="shared" si="0"/>
        <v>3.9346141686115257E-6</v>
      </c>
      <c r="E141" s="66"/>
    </row>
    <row r="142" spans="1:5" x14ac:dyDescent="0.2">
      <c r="A142" s="68">
        <v>5250</v>
      </c>
      <c r="B142" s="66" t="s">
        <v>310</v>
      </c>
      <c r="C142" s="69">
        <f>SUM(C143:C145)</f>
        <v>74722</v>
      </c>
      <c r="D142" s="70">
        <f t="shared" si="0"/>
        <v>3.1681275852046381E-4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>
        <f t="shared" si="0"/>
        <v>0</v>
      </c>
      <c r="E143" s="66"/>
    </row>
    <row r="144" spans="1:5" x14ac:dyDescent="0.2">
      <c r="A144" s="68">
        <v>5252</v>
      </c>
      <c r="B144" s="66" t="s">
        <v>376</v>
      </c>
      <c r="C144" s="69">
        <v>74722</v>
      </c>
      <c r="D144" s="70">
        <f t="shared" si="0"/>
        <v>3.1681275852046381E-4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>
        <f t="shared" si="0"/>
        <v>0</v>
      </c>
      <c r="E145" s="66"/>
    </row>
    <row r="146" spans="1:5" x14ac:dyDescent="0.2">
      <c r="A146" s="68">
        <v>5260</v>
      </c>
      <c r="B146" s="66" t="s">
        <v>378</v>
      </c>
      <c r="C146" s="69">
        <f>SUM(C147:C148)</f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381</v>
      </c>
      <c r="C149" s="69">
        <f>SUM(C150)</f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383</v>
      </c>
      <c r="C151" s="69">
        <f>SUM(C152:C156)</f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389</v>
      </c>
      <c r="C157" s="69">
        <f>SUM(C158:C159)</f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392</v>
      </c>
      <c r="C160" s="69">
        <f>C161+C164+C167</f>
        <v>12382492</v>
      </c>
      <c r="D160" s="70">
        <f t="shared" si="0"/>
        <v>5.2500353950343609E-2</v>
      </c>
      <c r="E160" s="66"/>
    </row>
    <row r="161" spans="1:5" x14ac:dyDescent="0.2">
      <c r="A161" s="68">
        <v>5310</v>
      </c>
      <c r="B161" s="66" t="s">
        <v>302</v>
      </c>
      <c r="C161" s="69">
        <f>C162+C163</f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303</v>
      </c>
      <c r="C164" s="69">
        <f>SUM(C165:C166)</f>
        <v>0</v>
      </c>
      <c r="D164" s="70">
        <f t="shared" ref="D164:D216" si="1">C164/$C$98</f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>
        <f t="shared" si="1"/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304</v>
      </c>
      <c r="C167" s="69">
        <f>SUM(C168:C169)</f>
        <v>12382492</v>
      </c>
      <c r="D167" s="70">
        <f t="shared" si="1"/>
        <v>5.2500353950343609E-2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398</v>
      </c>
      <c r="C169" s="69">
        <v>12382492</v>
      </c>
      <c r="D169" s="70">
        <f t="shared" si="1"/>
        <v>5.2500353950343609E-2</v>
      </c>
      <c r="E169" s="66"/>
    </row>
    <row r="170" spans="1:5" x14ac:dyDescent="0.2">
      <c r="A170" s="68">
        <v>5400</v>
      </c>
      <c r="B170" s="66" t="s">
        <v>399</v>
      </c>
      <c r="C170" s="69">
        <f>C171+C174+C177+C180+C182</f>
        <v>1679703.05</v>
      </c>
      <c r="D170" s="70">
        <f t="shared" si="1"/>
        <v>7.1217493745581832E-3</v>
      </c>
      <c r="E170" s="66"/>
    </row>
    <row r="171" spans="1:5" x14ac:dyDescent="0.2">
      <c r="A171" s="68">
        <v>5410</v>
      </c>
      <c r="B171" s="66" t="s">
        <v>400</v>
      </c>
      <c r="C171" s="69">
        <f>SUM(C172:C173)</f>
        <v>1679703.05</v>
      </c>
      <c r="D171" s="70">
        <f t="shared" si="1"/>
        <v>7.1217493745581832E-3</v>
      </c>
      <c r="E171" s="66"/>
    </row>
    <row r="172" spans="1:5" x14ac:dyDescent="0.2">
      <c r="A172" s="68">
        <v>5411</v>
      </c>
      <c r="B172" s="66" t="s">
        <v>401</v>
      </c>
      <c r="C172" s="69">
        <v>1679703.05</v>
      </c>
      <c r="D172" s="70">
        <f t="shared" si="1"/>
        <v>7.1217493745581832E-3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403</v>
      </c>
      <c r="C174" s="69">
        <f>SUM(C175:C176)</f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>
        <f t="shared" si="1"/>
        <v>0</v>
      </c>
      <c r="E176" s="66"/>
    </row>
    <row r="177" spans="1:5" x14ac:dyDescent="0.2">
      <c r="A177" s="68">
        <v>5430</v>
      </c>
      <c r="B177" s="66" t="s">
        <v>406</v>
      </c>
      <c r="C177" s="69">
        <f>SUM(C178:C179)</f>
        <v>0</v>
      </c>
      <c r="D177" s="70">
        <f t="shared" si="1"/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>
        <f t="shared" si="1"/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>
        <f t="shared" si="1"/>
        <v>0</v>
      </c>
      <c r="E179" s="66"/>
    </row>
    <row r="180" spans="1:5" x14ac:dyDescent="0.2">
      <c r="A180" s="68">
        <v>5440</v>
      </c>
      <c r="B180" s="66" t="s">
        <v>409</v>
      </c>
      <c r="C180" s="69">
        <f>SUM(C181)</f>
        <v>0</v>
      </c>
      <c r="D180" s="70">
        <f t="shared" si="1"/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>
        <f t="shared" si="1"/>
        <v>0</v>
      </c>
      <c r="E181" s="66"/>
    </row>
    <row r="182" spans="1:5" x14ac:dyDescent="0.2">
      <c r="A182" s="68">
        <v>5450</v>
      </c>
      <c r="B182" s="66" t="s">
        <v>410</v>
      </c>
      <c r="C182" s="69">
        <f>SUM(C183:C184)</f>
        <v>0</v>
      </c>
      <c r="D182" s="70">
        <f t="shared" si="1"/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>
        <f t="shared" si="1"/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>
        <f t="shared" si="1"/>
        <v>0</v>
      </c>
      <c r="E184" s="66"/>
    </row>
    <row r="185" spans="1:5" x14ac:dyDescent="0.2">
      <c r="A185" s="68">
        <v>5500</v>
      </c>
      <c r="B185" s="66" t="s">
        <v>413</v>
      </c>
      <c r="C185" s="69">
        <f>C186+C195+C198+C204</f>
        <v>13083244.050000001</v>
      </c>
      <c r="D185" s="70">
        <f t="shared" si="1"/>
        <v>5.5471462726866858E-2</v>
      </c>
      <c r="E185" s="66"/>
    </row>
    <row r="186" spans="1:5" x14ac:dyDescent="0.2">
      <c r="A186" s="68">
        <v>5510</v>
      </c>
      <c r="B186" s="66" t="s">
        <v>414</v>
      </c>
      <c r="C186" s="69">
        <f>SUM(C187:C194)</f>
        <v>13083244.050000001</v>
      </c>
      <c r="D186" s="70">
        <f t="shared" si="1"/>
        <v>5.5471462726866858E-2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>
        <f t="shared" si="1"/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>
        <f t="shared" si="1"/>
        <v>0</v>
      </c>
      <c r="E188" s="66"/>
    </row>
    <row r="189" spans="1:5" x14ac:dyDescent="0.2">
      <c r="A189" s="68">
        <v>5513</v>
      </c>
      <c r="B189" s="66" t="s">
        <v>417</v>
      </c>
      <c r="C189" s="69">
        <v>6198707.4900000002</v>
      </c>
      <c r="D189" s="70">
        <f t="shared" si="1"/>
        <v>2.6281812841845244E-2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>
        <f t="shared" si="1"/>
        <v>0</v>
      </c>
      <c r="E190" s="66"/>
    </row>
    <row r="191" spans="1:5" x14ac:dyDescent="0.2">
      <c r="A191" s="68">
        <v>5515</v>
      </c>
      <c r="B191" s="66" t="s">
        <v>419</v>
      </c>
      <c r="C191" s="69">
        <v>6415403.5700000003</v>
      </c>
      <c r="D191" s="70">
        <f t="shared" si="1"/>
        <v>2.7200579508494575E-2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421</v>
      </c>
      <c r="C193" s="69">
        <v>469132.99</v>
      </c>
      <c r="D193" s="70">
        <f t="shared" si="1"/>
        <v>1.9890703765270356E-3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>
        <f t="shared" si="1"/>
        <v>0</v>
      </c>
      <c r="E194" s="66"/>
    </row>
    <row r="195" spans="1:5" x14ac:dyDescent="0.2">
      <c r="A195" s="68">
        <v>5520</v>
      </c>
      <c r="B195" s="66" t="s">
        <v>423</v>
      </c>
      <c r="C195" s="69">
        <f>SUM(C196:C197)</f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426</v>
      </c>
      <c r="C198" s="69">
        <f>SUM(C199:C203)</f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>
        <f t="shared" si="1"/>
        <v>0</v>
      </c>
      <c r="E203" s="66"/>
    </row>
    <row r="204" spans="1:5" x14ac:dyDescent="0.2">
      <c r="A204" s="68">
        <v>5590</v>
      </c>
      <c r="B204" s="66" t="s">
        <v>432</v>
      </c>
      <c r="C204" s="69">
        <f>SUM(C205:C213)</f>
        <v>0</v>
      </c>
      <c r="D204" s="70">
        <f t="shared" si="1"/>
        <v>0</v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>
        <f t="shared" si="1"/>
        <v>0</v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>
        <f t="shared" si="1"/>
        <v>0</v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>
        <f t="shared" si="1"/>
        <v>0</v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>
        <f t="shared" si="1"/>
        <v>0</v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>
        <f t="shared" si="1"/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>
        <f t="shared" si="1"/>
        <v>0</v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>
        <f t="shared" si="1"/>
        <v>0</v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>
        <f t="shared" si="1"/>
        <v>0</v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>
        <f t="shared" si="1"/>
        <v>0</v>
      </c>
      <c r="E213" s="66"/>
    </row>
    <row r="214" spans="1:5" x14ac:dyDescent="0.2">
      <c r="A214" s="68">
        <v>5600</v>
      </c>
      <c r="B214" s="66" t="s">
        <v>441</v>
      </c>
      <c r="C214" s="69">
        <f>C215</f>
        <v>0</v>
      </c>
      <c r="D214" s="70">
        <f t="shared" si="1"/>
        <v>0</v>
      </c>
      <c r="E214" s="66"/>
    </row>
    <row r="215" spans="1:5" x14ac:dyDescent="0.2">
      <c r="A215" s="68">
        <v>5610</v>
      </c>
      <c r="B215" s="66" t="s">
        <v>442</v>
      </c>
      <c r="C215" s="69">
        <f>C216</f>
        <v>0</v>
      </c>
      <c r="D215" s="70">
        <f t="shared" si="1"/>
        <v>0</v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>
        <f t="shared" si="1"/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08" t="s">
        <v>38</v>
      </c>
      <c r="B4" s="27" t="s">
        <v>206</v>
      </c>
    </row>
    <row r="5" spans="1:2" ht="15" customHeight="1" x14ac:dyDescent="0.2">
      <c r="A5" s="109"/>
      <c r="B5" s="27" t="s">
        <v>207</v>
      </c>
    </row>
    <row r="6" spans="1:2" ht="15" customHeight="1" x14ac:dyDescent="0.2">
      <c r="A6" s="109"/>
      <c r="B6" s="27" t="s">
        <v>444</v>
      </c>
    </row>
    <row r="7" spans="1:2" ht="15" customHeight="1" x14ac:dyDescent="0.2">
      <c r="A7" s="109"/>
      <c r="B7" s="27" t="s">
        <v>244</v>
      </c>
    </row>
    <row r="8" spans="1:2" ht="15" customHeight="1" x14ac:dyDescent="0.2">
      <c r="A8" s="109"/>
    </row>
    <row r="9" spans="1:2" ht="15" customHeight="1" x14ac:dyDescent="0.2">
      <c r="A9" s="108" t="s">
        <v>40</v>
      </c>
      <c r="B9" s="25" t="s">
        <v>445</v>
      </c>
    </row>
    <row r="10" spans="1:2" ht="15" customHeight="1" x14ac:dyDescent="0.2">
      <c r="A10" s="109"/>
      <c r="B10" s="33" t="s">
        <v>244</v>
      </c>
    </row>
    <row r="11" spans="1:2" ht="15" customHeight="1" x14ac:dyDescent="0.2">
      <c r="A11" s="109"/>
    </row>
    <row r="12" spans="1:2" ht="15" customHeight="1" x14ac:dyDescent="0.2">
      <c r="A12" s="108" t="s">
        <v>42</v>
      </c>
      <c r="B12" s="25" t="s">
        <v>445</v>
      </c>
    </row>
    <row r="13" spans="1:2" ht="22.5" x14ac:dyDescent="0.2">
      <c r="A13" s="109"/>
      <c r="B13" s="25" t="s">
        <v>446</v>
      </c>
    </row>
    <row r="14" spans="1:2" ht="15" customHeight="1" x14ac:dyDescent="0.2">
      <c r="A14" s="109"/>
      <c r="B14" s="33" t="s">
        <v>244</v>
      </c>
    </row>
    <row r="15" spans="1:2" ht="15" customHeight="1" x14ac:dyDescent="0.2">
      <c r="A15" s="109"/>
    </row>
    <row r="16" spans="1:2" ht="15" customHeight="1" x14ac:dyDescent="0.2">
      <c r="A16" s="109"/>
    </row>
    <row r="17" spans="1:2" ht="15" customHeight="1" x14ac:dyDescent="0.2">
      <c r="A17" s="108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E23" sqref="E23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4" t="str">
        <f>ESF!A1</f>
        <v>MUNICIPIO DE SANTA CRUZ DE JUVENTINO ROSAS GTO</v>
      </c>
      <c r="B1" s="164"/>
      <c r="C1" s="164"/>
      <c r="D1" s="45" t="s">
        <v>0</v>
      </c>
      <c r="E1" s="46">
        <f>'Notas a los Edos Financieros'!D1</f>
        <v>2023</v>
      </c>
    </row>
    <row r="2" spans="1:5" ht="18.95" customHeight="1" x14ac:dyDescent="0.2">
      <c r="A2" s="164" t="s">
        <v>449</v>
      </c>
      <c r="B2" s="164"/>
      <c r="C2" s="164"/>
      <c r="D2" s="45" t="s">
        <v>3</v>
      </c>
      <c r="E2" s="46" t="str">
        <f>'Notas a los Edos Financieros'!D2</f>
        <v>Anual</v>
      </c>
    </row>
    <row r="3" spans="1:5" ht="18.95" customHeight="1" x14ac:dyDescent="0.2">
      <c r="A3" s="164" t="str">
        <f>ESF!A3</f>
        <v>Correspondiente del 01 DE ENERO al 31 DE DICIEMBRE DEL 2023</v>
      </c>
      <c r="B3" s="164"/>
      <c r="C3" s="164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-1089319.51</v>
      </c>
    </row>
    <row r="9" spans="1:5" x14ac:dyDescent="0.2">
      <c r="A9" s="51">
        <v>3120</v>
      </c>
      <c r="B9" s="47" t="s">
        <v>451</v>
      </c>
      <c r="C9" s="52">
        <v>5168701.83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202971188.50999999</v>
      </c>
    </row>
    <row r="15" spans="1:5" x14ac:dyDescent="0.2">
      <c r="A15" s="51">
        <v>3220</v>
      </c>
      <c r="B15" s="47" t="s">
        <v>456</v>
      </c>
      <c r="C15" s="52">
        <v>609632668.58000004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08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08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topLeftCell="A82" workbookViewId="0">
      <selection activeCell="D55" sqref="D55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4" t="str">
        <f>ESF!A1</f>
        <v>MUNICIPIO DE SANTA CRUZ DE JUVENTINO ROSAS GTO</v>
      </c>
      <c r="B1" s="164"/>
      <c r="C1" s="164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4" t="s">
        <v>472</v>
      </c>
      <c r="B2" s="164"/>
      <c r="C2" s="164"/>
      <c r="D2" s="45" t="s">
        <v>3</v>
      </c>
      <c r="E2" s="46" t="str">
        <f>'Notas a los Edos Financieros'!D2</f>
        <v>Anual</v>
      </c>
    </row>
    <row r="3" spans="1:5" s="53" customFormat="1" ht="18.95" customHeight="1" x14ac:dyDescent="0.25">
      <c r="A3" s="164" t="str">
        <f>ESF!A3</f>
        <v>Correspondiente del 01 DE ENERO al 31 DE DICIEMBRE DEL 2023</v>
      </c>
      <c r="B3" s="164"/>
      <c r="C3" s="164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19" t="s">
        <v>1</v>
      </c>
      <c r="D7" s="119" t="s">
        <v>475</v>
      </c>
    </row>
    <row r="8" spans="1:5" x14ac:dyDescent="0.2">
      <c r="A8" s="51">
        <v>1111</v>
      </c>
      <c r="B8" s="47" t="s">
        <v>476</v>
      </c>
      <c r="C8" s="52">
        <v>0</v>
      </c>
      <c r="D8" s="52">
        <v>0</v>
      </c>
    </row>
    <row r="9" spans="1:5" x14ac:dyDescent="0.2">
      <c r="A9" s="51">
        <v>1112</v>
      </c>
      <c r="B9" s="47" t="s">
        <v>477</v>
      </c>
      <c r="C9" s="52">
        <v>132153663.48999999</v>
      </c>
      <c r="D9" s="52">
        <v>20291718.559999999</v>
      </c>
    </row>
    <row r="10" spans="1:5" x14ac:dyDescent="0.2">
      <c r="A10" s="51">
        <v>1113</v>
      </c>
      <c r="B10" s="47" t="s">
        <v>478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45258988.93</v>
      </c>
    </row>
    <row r="13" spans="1:5" x14ac:dyDescent="0.2">
      <c r="A13" s="51">
        <v>1116</v>
      </c>
      <c r="B13" s="47" t="s">
        <v>479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480</v>
      </c>
      <c r="C14" s="52">
        <v>0</v>
      </c>
      <c r="D14" s="52">
        <v>0</v>
      </c>
    </row>
    <row r="15" spans="1:5" x14ac:dyDescent="0.2">
      <c r="A15" s="58">
        <v>1110</v>
      </c>
      <c r="B15" s="127" t="s">
        <v>481</v>
      </c>
      <c r="C15" s="115">
        <f>SUM(C8:C14)</f>
        <v>132153663.48999999</v>
      </c>
      <c r="D15" s="115">
        <f>SUM(D8:D14)</f>
        <v>65550707.489999995</v>
      </c>
    </row>
    <row r="18" spans="1:4" x14ac:dyDescent="0.2">
      <c r="A18" s="49" t="s">
        <v>482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19" t="s">
        <v>483</v>
      </c>
      <c r="D19" s="119" t="s">
        <v>484</v>
      </c>
    </row>
    <row r="20" spans="1:4" x14ac:dyDescent="0.2">
      <c r="A20" s="58">
        <v>1230</v>
      </c>
      <c r="B20" s="59" t="s">
        <v>121</v>
      </c>
      <c r="C20" s="115">
        <f>SUM(C21:C27)</f>
        <v>123097400.09999999</v>
      </c>
      <c r="D20" s="115">
        <f>SUM(D21:D27)</f>
        <v>115960003.59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109429562.09999999</v>
      </c>
      <c r="D25" s="52">
        <v>103476158.34</v>
      </c>
    </row>
    <row r="26" spans="1:4" x14ac:dyDescent="0.2">
      <c r="A26" s="51">
        <v>1236</v>
      </c>
      <c r="B26" s="47" t="s">
        <v>127</v>
      </c>
      <c r="C26" s="52">
        <v>13667838</v>
      </c>
      <c r="D26" s="52">
        <v>12483845.25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15">
        <f>SUM(C29:C36)</f>
        <v>1510450.15</v>
      </c>
      <c r="D28" s="115">
        <f>SUM(D29:D36)</f>
        <v>1209508.96</v>
      </c>
    </row>
    <row r="29" spans="1:4" x14ac:dyDescent="0.2">
      <c r="A29" s="51">
        <v>1241</v>
      </c>
      <c r="B29" s="47" t="s">
        <v>130</v>
      </c>
      <c r="C29" s="52">
        <v>922280.66</v>
      </c>
      <c r="D29" s="52">
        <v>683832.61</v>
      </c>
    </row>
    <row r="30" spans="1:4" x14ac:dyDescent="0.2">
      <c r="A30" s="51">
        <v>1242</v>
      </c>
      <c r="B30" s="47" t="s">
        <v>131</v>
      </c>
      <c r="C30" s="52">
        <v>196864.33</v>
      </c>
      <c r="D30" s="52">
        <v>134371.19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15999.3</v>
      </c>
      <c r="D32" s="52">
        <v>15999.3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361965.86</v>
      </c>
      <c r="D34" s="52">
        <v>361965.86</v>
      </c>
    </row>
    <row r="35" spans="1:6" x14ac:dyDescent="0.2">
      <c r="A35" s="51">
        <v>1247</v>
      </c>
      <c r="B35" s="47" t="s">
        <v>136</v>
      </c>
      <c r="C35" s="52">
        <v>13340</v>
      </c>
      <c r="D35" s="52">
        <v>13340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15">
        <f>SUM(C38:C42)</f>
        <v>635967.51</v>
      </c>
      <c r="D37" s="115">
        <f>SUM(D38:D42)</f>
        <v>287967.51</v>
      </c>
    </row>
    <row r="38" spans="1:6" x14ac:dyDescent="0.2">
      <c r="A38" s="51">
        <v>1251</v>
      </c>
      <c r="B38" s="47" t="s">
        <v>142</v>
      </c>
      <c r="C38" s="52">
        <v>635967.51</v>
      </c>
      <c r="D38" s="52">
        <v>287967.51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27" t="s">
        <v>485</v>
      </c>
      <c r="C43" s="115">
        <f>C20+C28+C37</f>
        <v>125243817.76000001</v>
      </c>
      <c r="D43" s="115">
        <f>D20+D28+D37</f>
        <v>117457480.06</v>
      </c>
    </row>
    <row r="45" spans="1:6" ht="15" x14ac:dyDescent="0.25">
      <c r="A45" s="49" t="s">
        <v>486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19">
        <v>2023</v>
      </c>
      <c r="D46" s="119">
        <v>2022</v>
      </c>
      <c r="F46"/>
    </row>
    <row r="47" spans="1:6" ht="9.9499999999999993" customHeight="1" x14ac:dyDescent="0.25">
      <c r="A47" s="58">
        <v>3210</v>
      </c>
      <c r="B47" s="59" t="s">
        <v>487</v>
      </c>
      <c r="C47" s="115">
        <v>202971188.50999999</v>
      </c>
      <c r="D47" s="115">
        <v>0</v>
      </c>
      <c r="E47" s="134"/>
      <c r="F47"/>
    </row>
    <row r="48" spans="1:6" ht="14.25" customHeight="1" x14ac:dyDescent="0.25">
      <c r="A48" s="51"/>
      <c r="B48" s="127" t="s">
        <v>488</v>
      </c>
      <c r="C48" s="115">
        <v>19868962.420000002</v>
      </c>
      <c r="D48" s="115">
        <v>16208050.680000002</v>
      </c>
      <c r="E48" s="135"/>
      <c r="F48"/>
    </row>
    <row r="49" spans="1:6" ht="9.9499999999999993" customHeight="1" x14ac:dyDescent="0.25">
      <c r="A49" s="58">
        <v>5400</v>
      </c>
      <c r="B49" s="59" t="s">
        <v>399</v>
      </c>
      <c r="C49" s="115">
        <f>C50+C52+C54+C56+C58</f>
        <v>1679703.05</v>
      </c>
      <c r="D49" s="115">
        <f>D50+D52+D54+D56+D58</f>
        <v>1655868.15</v>
      </c>
      <c r="F49"/>
    </row>
    <row r="50" spans="1:6" ht="9.9499999999999993" customHeight="1" x14ac:dyDescent="0.25">
      <c r="A50" s="51">
        <v>5410</v>
      </c>
      <c r="B50" s="47" t="s">
        <v>489</v>
      </c>
      <c r="C50" s="52">
        <f>C51</f>
        <v>1679703.05</v>
      </c>
      <c r="D50" s="52">
        <f>D51</f>
        <v>1655868.15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1679703.05</v>
      </c>
      <c r="D51" s="52">
        <v>1655868.15</v>
      </c>
      <c r="F51"/>
    </row>
    <row r="52" spans="1:6" ht="9.9499999999999993" customHeight="1" x14ac:dyDescent="0.25">
      <c r="A52" s="51">
        <v>5420</v>
      </c>
      <c r="B52" s="47" t="s">
        <v>490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491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492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492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493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15">
        <f>C62+C71+C74+C80</f>
        <v>13083244.050000001</v>
      </c>
      <c r="D61" s="115">
        <f>D62+D71+D74+D80</f>
        <v>10383904.780000001</v>
      </c>
      <c r="F61"/>
    </row>
    <row r="62" spans="1:6" ht="9.9499999999999993" customHeight="1" x14ac:dyDescent="0.25">
      <c r="A62" s="58">
        <v>5510</v>
      </c>
      <c r="B62" s="59" t="s">
        <v>414</v>
      </c>
      <c r="C62" s="52">
        <f>SUM(C63:C70)</f>
        <v>13083244.050000001</v>
      </c>
      <c r="D62" s="52">
        <f>SUM(D63:D70)</f>
        <v>10383904.780000001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6198707.4900000002</v>
      </c>
      <c r="D65" s="52">
        <v>4777584.04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6415403.5700000003</v>
      </c>
      <c r="D67" s="52">
        <v>5156037.1100000003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469132.99</v>
      </c>
      <c r="D69" s="52">
        <v>450283.63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15">
        <v>0</v>
      </c>
      <c r="D71" s="115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15">
        <v>0</v>
      </c>
      <c r="D74" s="115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432</v>
      </c>
      <c r="C80" s="115">
        <v>0</v>
      </c>
      <c r="D80" s="115">
        <v>0</v>
      </c>
      <c r="F80"/>
    </row>
    <row r="81" spans="1:6" ht="9.9499999999999993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494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115">
        <v>0</v>
      </c>
      <c r="D89" s="115">
        <f>D90</f>
        <v>4168277.75</v>
      </c>
      <c r="F89"/>
    </row>
    <row r="90" spans="1:6" ht="9.9499999999999993" customHeight="1" x14ac:dyDescent="0.25">
      <c r="A90" s="58">
        <v>5610</v>
      </c>
      <c r="B90" s="59" t="s">
        <v>442</v>
      </c>
      <c r="C90" s="115">
        <v>0</v>
      </c>
      <c r="D90" s="52">
        <f>D91</f>
        <v>4168277.75</v>
      </c>
      <c r="F90"/>
    </row>
    <row r="91" spans="1:6" ht="9.9499999999999993" customHeight="1" x14ac:dyDescent="0.25">
      <c r="A91" s="51">
        <v>5611</v>
      </c>
      <c r="B91" s="47" t="s">
        <v>443</v>
      </c>
      <c r="C91" s="52">
        <v>0</v>
      </c>
      <c r="D91" s="52">
        <v>4168277.75</v>
      </c>
      <c r="F91"/>
    </row>
    <row r="92" spans="1:6" ht="9.9499999999999993" customHeight="1" x14ac:dyDescent="0.25">
      <c r="A92" s="58">
        <v>2110</v>
      </c>
      <c r="B92" s="128" t="s">
        <v>495</v>
      </c>
      <c r="C92" s="115">
        <f>SUM(C93:C97)</f>
        <v>5106015.32</v>
      </c>
      <c r="D92" s="115">
        <v>0</v>
      </c>
      <c r="F92"/>
    </row>
    <row r="93" spans="1:6" ht="9.9499999999999993" customHeight="1" x14ac:dyDescent="0.25">
      <c r="A93" s="51">
        <v>2111</v>
      </c>
      <c r="B93" s="47" t="s">
        <v>496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497</v>
      </c>
      <c r="C94" s="52">
        <v>1076859.94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498</v>
      </c>
      <c r="C95" s="52">
        <v>457214.22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499</v>
      </c>
      <c r="C96" s="52">
        <v>3571941.16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500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27" t="s">
        <v>501</v>
      </c>
      <c r="C98" s="115">
        <v>0</v>
      </c>
      <c r="D98" s="115">
        <v>0</v>
      </c>
      <c r="F98"/>
    </row>
    <row r="99" spans="1:6" ht="9.9499999999999993" customHeight="1" x14ac:dyDescent="0.2">
      <c r="A99" s="58">
        <v>4300</v>
      </c>
      <c r="B99" s="136" t="s">
        <v>43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36" t="s">
        <v>313</v>
      </c>
      <c r="C100" s="115">
        <v>0</v>
      </c>
      <c r="D100" s="115">
        <v>0</v>
      </c>
    </row>
    <row r="101" spans="1:6" ht="9.9499999999999993" customHeight="1" x14ac:dyDescent="0.2">
      <c r="A101" s="51">
        <v>4311</v>
      </c>
      <c r="B101" s="137" t="s">
        <v>314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37" t="s">
        <v>315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36" t="s">
        <v>316</v>
      </c>
      <c r="C103" s="115">
        <v>0</v>
      </c>
      <c r="D103" s="115">
        <v>0</v>
      </c>
    </row>
    <row r="104" spans="1:6" ht="9.9499999999999993" customHeight="1" x14ac:dyDescent="0.2">
      <c r="A104" s="51">
        <v>4321</v>
      </c>
      <c r="B104" s="137" t="s">
        <v>317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37" t="s">
        <v>318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37" t="s">
        <v>319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37" t="s">
        <v>320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37" t="s">
        <v>321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36" t="s">
        <v>322</v>
      </c>
      <c r="C109" s="115">
        <v>0</v>
      </c>
      <c r="D109" s="115">
        <v>0</v>
      </c>
    </row>
    <row r="110" spans="1:6" ht="9.9499999999999993" customHeight="1" x14ac:dyDescent="0.2">
      <c r="A110" s="51">
        <v>4331</v>
      </c>
      <c r="B110" s="137" t="s">
        <v>322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36" t="s">
        <v>323</v>
      </c>
      <c r="C111" s="115">
        <v>0</v>
      </c>
      <c r="D111" s="115">
        <v>0</v>
      </c>
    </row>
    <row r="112" spans="1:6" ht="9.9499999999999993" customHeight="1" x14ac:dyDescent="0.2">
      <c r="A112" s="51">
        <v>4341</v>
      </c>
      <c r="B112" s="137" t="s">
        <v>323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36" t="s">
        <v>324</v>
      </c>
      <c r="C113" s="115">
        <v>0</v>
      </c>
      <c r="D113" s="115">
        <v>0</v>
      </c>
    </row>
    <row r="114" spans="1:6" ht="9.9499999999999993" customHeight="1" x14ac:dyDescent="0.2">
      <c r="A114" s="51">
        <v>4392</v>
      </c>
      <c r="B114" s="137" t="s">
        <v>325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37" t="s">
        <v>326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37" t="s">
        <v>327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37" t="s">
        <v>328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37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37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37" t="s">
        <v>324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28" t="s">
        <v>502</v>
      </c>
      <c r="C121" s="115">
        <f>SUM(C122:C130)</f>
        <v>877200</v>
      </c>
      <c r="D121" s="115">
        <v>0</v>
      </c>
      <c r="F121"/>
    </row>
    <row r="122" spans="1:6" customFormat="1" ht="9.9499999999999993" customHeight="1" x14ac:dyDescent="0.25">
      <c r="A122" s="51">
        <v>1124</v>
      </c>
      <c r="B122" s="126" t="s">
        <v>503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26" t="s">
        <v>504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26" t="s">
        <v>505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26" t="s">
        <v>506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26" t="s">
        <v>507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26" t="s">
        <v>508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26" t="s">
        <v>509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26" t="s">
        <v>510</v>
      </c>
      <c r="C129" s="152">
        <v>0.72</v>
      </c>
      <c r="D129" s="52">
        <v>0</v>
      </c>
      <c r="F129"/>
    </row>
    <row r="130" spans="1:6" ht="9.9499999999999993" customHeight="1" x14ac:dyDescent="0.25">
      <c r="A130" s="51">
        <v>1122</v>
      </c>
      <c r="B130" s="126" t="s">
        <v>511</v>
      </c>
      <c r="C130" s="52">
        <v>877199.28</v>
      </c>
      <c r="D130" s="52">
        <v>0</v>
      </c>
      <c r="F130"/>
    </row>
    <row r="131" spans="1:6" ht="9.9499999999999993" customHeight="1" x14ac:dyDescent="0.25">
      <c r="A131" s="58">
        <v>5120</v>
      </c>
      <c r="B131" s="128" t="s">
        <v>111</v>
      </c>
      <c r="C131" s="115">
        <v>0</v>
      </c>
      <c r="D131" s="115">
        <v>0</v>
      </c>
      <c r="F131"/>
    </row>
    <row r="132" spans="1:6" ht="9.9499999999999993" customHeight="1" x14ac:dyDescent="0.25">
      <c r="A132" s="51">
        <v>5120</v>
      </c>
      <c r="B132" s="126" t="s">
        <v>111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29" t="s">
        <v>512</v>
      </c>
      <c r="C133" s="115">
        <v>221962950.93000001</v>
      </c>
      <c r="D133" s="115">
        <v>16208050.680000002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46 D50:D51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C49:C51 D49 C48:D48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08" t="s">
        <v>50</v>
      </c>
      <c r="B4" s="27" t="s">
        <v>206</v>
      </c>
    </row>
    <row r="5" spans="1:2" ht="14.1" customHeight="1" x14ac:dyDescent="0.2">
      <c r="B5" s="27" t="s">
        <v>513</v>
      </c>
    </row>
    <row r="6" spans="1:2" ht="14.1" customHeight="1" x14ac:dyDescent="0.2">
      <c r="B6" s="27" t="s">
        <v>514</v>
      </c>
    </row>
    <row r="7" spans="1:2" ht="14.1" customHeight="1" x14ac:dyDescent="0.2">
      <c r="B7" s="27" t="s">
        <v>515</v>
      </c>
    </row>
    <row r="9" spans="1:2" ht="15" customHeight="1" x14ac:dyDescent="0.2">
      <c r="A9" s="108" t="s">
        <v>52</v>
      </c>
      <c r="B9" s="25" t="s">
        <v>516</v>
      </c>
    </row>
    <row r="10" spans="1:2" ht="15" customHeight="1" x14ac:dyDescent="0.2">
      <c r="B10" s="25" t="s">
        <v>517</v>
      </c>
    </row>
    <row r="11" spans="1:2" ht="15" customHeight="1" x14ac:dyDescent="0.2">
      <c r="B11" s="132" t="s">
        <v>518</v>
      </c>
    </row>
    <row r="13" spans="1:2" ht="15" customHeight="1" x14ac:dyDescent="0.2">
      <c r="A13" s="108" t="s">
        <v>54</v>
      </c>
      <c r="B13" s="27" t="s">
        <v>519</v>
      </c>
    </row>
    <row r="14" spans="1:2" x14ac:dyDescent="0.2">
      <c r="B14" s="27" t="s">
        <v>515</v>
      </c>
    </row>
    <row r="16" spans="1:2" ht="22.5" x14ac:dyDescent="0.2">
      <c r="A16" s="124" t="s">
        <v>520</v>
      </c>
      <c r="B16" s="123" t="s">
        <v>521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dcterms:created xsi:type="dcterms:W3CDTF">2012-12-11T20:36:24Z</dcterms:created>
  <dcterms:modified xsi:type="dcterms:W3CDTF">2024-02-21T15:06:07Z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